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codeName="ThisWorkbook" defaultThemeVersion="124226"/>
  <bookViews>
    <workbookView xWindow="240" yWindow="108" windowWidth="14808" windowHeight="8016" activeTab="2"/>
  </bookViews>
  <sheets>
    <sheet name="200" sheetId="1" r:id="rId1"/>
    <sheet name="300" sheetId="2" r:id="rId2"/>
    <sheet name="400" sheetId="3" r:id="rId3"/>
  </sheets>
  <calcPr calcId="144525"/>
</workbook>
</file>

<file path=xl/calcChain.xml><?xml version="1.0" encoding="utf-8"?>
<calcChain xmlns="http://schemas.openxmlformats.org/spreadsheetml/2006/main">
  <c r="E65" i="2" l="1"/>
  <c r="E47" i="3" l="1"/>
  <c r="E60" i="3"/>
  <c r="E99" i="3"/>
  <c r="E96" i="3"/>
  <c r="E95" i="3"/>
  <c r="E93" i="3"/>
  <c r="E91" i="3"/>
  <c r="E90" i="3"/>
  <c r="E89" i="3"/>
  <c r="E85" i="3"/>
  <c r="E84" i="3"/>
  <c r="E82" i="3"/>
  <c r="E81" i="3"/>
  <c r="E78" i="3"/>
  <c r="E74" i="3"/>
  <c r="E71" i="3"/>
  <c r="E70" i="3"/>
  <c r="E69" i="3"/>
  <c r="E68" i="3"/>
  <c r="E67" i="3"/>
  <c r="E66" i="3"/>
  <c r="E63" i="3"/>
  <c r="E62" i="3"/>
  <c r="E55" i="3"/>
  <c r="E50" i="3"/>
  <c r="E48" i="3"/>
  <c r="E39" i="3"/>
  <c r="E34" i="3"/>
  <c r="E32" i="3"/>
  <c r="E31" i="3"/>
  <c r="E30" i="3"/>
  <c r="E27" i="3"/>
  <c r="E25" i="3"/>
  <c r="E22" i="3"/>
  <c r="E21" i="3"/>
  <c r="E20" i="3"/>
  <c r="E19" i="3"/>
  <c r="E18" i="3"/>
  <c r="E17" i="3"/>
  <c r="E16" i="3"/>
  <c r="E14" i="3"/>
  <c r="E8" i="3"/>
  <c r="L95" i="3"/>
  <c r="K95" i="3"/>
  <c r="I95" i="3"/>
  <c r="L66" i="3"/>
  <c r="K66" i="3"/>
  <c r="I66" i="3"/>
  <c r="E56" i="2"/>
  <c r="E163" i="1"/>
  <c r="E164" i="1"/>
  <c r="E165" i="1"/>
  <c r="E166" i="1"/>
  <c r="E167" i="1"/>
  <c r="E168" i="1"/>
  <c r="E169" i="1"/>
  <c r="E300" i="1"/>
  <c r="E27" i="2"/>
  <c r="E28" i="2"/>
  <c r="E31" i="2"/>
  <c r="E32" i="2"/>
  <c r="E33" i="2"/>
  <c r="E42" i="2"/>
  <c r="E43" i="2"/>
  <c r="E46" i="2"/>
  <c r="E48" i="2"/>
  <c r="E50" i="2"/>
  <c r="E51" i="2"/>
  <c r="E52" i="2"/>
  <c r="E53" i="2"/>
  <c r="E54" i="2"/>
  <c r="E55" i="2"/>
  <c r="E59" i="2"/>
  <c r="E63" i="2"/>
  <c r="E64" i="2"/>
  <c r="E67" i="2"/>
  <c r="E9" i="2"/>
  <c r="E12" i="1"/>
  <c r="E13" i="1"/>
  <c r="E14" i="1"/>
  <c r="E26" i="1"/>
  <c r="E28" i="1"/>
  <c r="E29" i="1"/>
  <c r="E37" i="1"/>
  <c r="E38" i="1"/>
  <c r="E41" i="1"/>
  <c r="E43" i="1"/>
  <c r="E46" i="1"/>
  <c r="E48" i="1"/>
  <c r="E50" i="1"/>
  <c r="E51" i="1"/>
  <c r="E54" i="1"/>
  <c r="E57" i="1"/>
  <c r="E58" i="1"/>
  <c r="E61" i="1"/>
  <c r="E64" i="1"/>
  <c r="E66" i="1"/>
  <c r="E70" i="1"/>
  <c r="E71" i="1"/>
  <c r="E77" i="1"/>
  <c r="E78" i="1"/>
  <c r="E79" i="1"/>
  <c r="E80" i="1"/>
  <c r="E82" i="1"/>
  <c r="E93" i="1"/>
  <c r="E95" i="1"/>
  <c r="E96" i="1"/>
  <c r="E97" i="1"/>
  <c r="E98" i="1"/>
  <c r="E106" i="1"/>
  <c r="E107" i="1"/>
  <c r="E109" i="1"/>
  <c r="E118" i="1"/>
  <c r="E119" i="1"/>
  <c r="E120" i="1"/>
  <c r="E122" i="1"/>
  <c r="E129" i="1"/>
  <c r="E130" i="1"/>
  <c r="E136" i="1"/>
  <c r="E137" i="1"/>
  <c r="E138" i="1"/>
  <c r="E147" i="1"/>
  <c r="E148" i="1"/>
  <c r="E150" i="1"/>
  <c r="E155" i="1"/>
  <c r="E156" i="1"/>
  <c r="E157" i="1"/>
  <c r="E158" i="1"/>
  <c r="E159" i="1"/>
  <c r="E160" i="1"/>
  <c r="E161" i="1"/>
  <c r="E162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97" i="1"/>
  <c r="E219" i="1"/>
  <c r="E222" i="1"/>
  <c r="E223" i="1"/>
  <c r="E224" i="1"/>
  <c r="E228" i="1"/>
  <c r="E229" i="1"/>
  <c r="E230" i="1"/>
  <c r="E234" i="1"/>
  <c r="E235" i="1"/>
  <c r="E253" i="1"/>
  <c r="E262" i="1"/>
  <c r="E267" i="1"/>
  <c r="E268" i="1"/>
  <c r="E275" i="1"/>
  <c r="E277" i="1"/>
  <c r="E278" i="1"/>
  <c r="E279" i="1"/>
  <c r="E282" i="1"/>
  <c r="E283" i="1"/>
  <c r="E285" i="1"/>
  <c r="E286" i="1"/>
  <c r="E287" i="1"/>
  <c r="E291" i="1"/>
  <c r="E293" i="1"/>
  <c r="E294" i="1"/>
  <c r="E296" i="1"/>
  <c r="E299" i="1"/>
  <c r="E301" i="1"/>
  <c r="E304" i="1"/>
  <c r="E305" i="1"/>
  <c r="E310" i="1"/>
  <c r="E311" i="1"/>
  <c r="E312" i="1"/>
  <c r="E314" i="1"/>
  <c r="E315" i="1"/>
  <c r="E316" i="1"/>
  <c r="E317" i="1"/>
  <c r="E320" i="1"/>
  <c r="E324" i="1"/>
  <c r="E325" i="1"/>
  <c r="E326" i="1"/>
  <c r="E328" i="1"/>
  <c r="E329" i="1"/>
  <c r="E8" i="1"/>
  <c r="E297" i="1"/>
  <c r="E288" i="1"/>
  <c r="P99" i="3"/>
  <c r="P96" i="3"/>
  <c r="P95" i="3"/>
  <c r="P93" i="3"/>
  <c r="P91" i="3"/>
  <c r="P90" i="3"/>
  <c r="P89" i="3"/>
  <c r="P85" i="3"/>
  <c r="P84" i="3"/>
  <c r="P82" i="3"/>
  <c r="P81" i="3"/>
  <c r="P79" i="3"/>
  <c r="P78" i="3"/>
  <c r="P74" i="3"/>
  <c r="P71" i="3"/>
  <c r="P70" i="3"/>
  <c r="P69" i="3"/>
  <c r="P68" i="3"/>
  <c r="P67" i="3"/>
  <c r="P66" i="3"/>
  <c r="P63" i="3"/>
  <c r="P62" i="3"/>
  <c r="P55" i="3"/>
  <c r="P50" i="3"/>
  <c r="P48" i="3"/>
  <c r="P100" i="3" s="1"/>
  <c r="P39" i="3"/>
  <c r="P34" i="3"/>
  <c r="P32" i="3"/>
  <c r="P31" i="3"/>
  <c r="P30" i="3"/>
  <c r="P27" i="3"/>
  <c r="P25" i="3"/>
  <c r="P22" i="3"/>
  <c r="P21" i="3"/>
  <c r="P20" i="3"/>
  <c r="P19" i="3"/>
  <c r="P18" i="3"/>
  <c r="P17" i="3"/>
  <c r="P16" i="3"/>
  <c r="P14" i="3"/>
  <c r="P12" i="3"/>
  <c r="P8" i="3"/>
  <c r="U74" i="2"/>
  <c r="U67" i="2"/>
  <c r="U64" i="2"/>
  <c r="U63" i="2"/>
  <c r="U60" i="2"/>
  <c r="U59" i="2"/>
  <c r="U55" i="2"/>
  <c r="U54" i="2"/>
  <c r="U53" i="2"/>
  <c r="U52" i="2"/>
  <c r="U51" i="2"/>
  <c r="A51" i="2"/>
  <c r="A52" i="2"/>
  <c r="A53" i="2"/>
  <c r="A54" i="2"/>
  <c r="A55" i="2"/>
  <c r="A56" i="2"/>
  <c r="U50" i="2"/>
  <c r="U48" i="2"/>
  <c r="U46" i="2"/>
  <c r="U44" i="2"/>
  <c r="U43" i="2"/>
  <c r="U42" i="2"/>
  <c r="U35" i="2"/>
  <c r="A35" i="2"/>
  <c r="U33" i="2"/>
  <c r="U32" i="2"/>
  <c r="U31" i="2"/>
  <c r="U28" i="2"/>
  <c r="U27" i="2"/>
  <c r="A26" i="2"/>
  <c r="A27" i="2"/>
  <c r="A28" i="2"/>
  <c r="A29" i="2"/>
  <c r="A30" i="2"/>
  <c r="A31" i="2"/>
  <c r="U10" i="2"/>
  <c r="U9" i="2"/>
  <c r="U88" i="2"/>
  <c r="W330" i="1"/>
  <c r="W329" i="1"/>
  <c r="W328" i="1"/>
  <c r="W326" i="1"/>
  <c r="W325" i="1"/>
  <c r="W324" i="1"/>
  <c r="W320" i="1"/>
  <c r="W317" i="1"/>
  <c r="W316" i="1"/>
  <c r="W315" i="1"/>
  <c r="W314" i="1"/>
  <c r="W312" i="1"/>
  <c r="W311" i="1"/>
  <c r="W310" i="1"/>
  <c r="W307" i="1"/>
  <c r="W305" i="1"/>
  <c r="W304" i="1"/>
  <c r="W302" i="1"/>
  <c r="W301" i="1"/>
  <c r="W300" i="1"/>
  <c r="W299" i="1"/>
  <c r="W297" i="1"/>
  <c r="W296" i="1"/>
  <c r="W294" i="1"/>
  <c r="W293" i="1"/>
  <c r="W291" i="1"/>
  <c r="W289" i="1"/>
  <c r="W288" i="1"/>
  <c r="W287" i="1"/>
  <c r="W286" i="1"/>
  <c r="W285" i="1"/>
  <c r="W283" i="1"/>
  <c r="W282" i="1"/>
  <c r="W279" i="1"/>
  <c r="W278" i="1"/>
  <c r="W277" i="1"/>
  <c r="W275" i="1"/>
  <c r="W268" i="1"/>
  <c r="W267" i="1"/>
  <c r="W262" i="1"/>
  <c r="A257" i="1"/>
  <c r="A258" i="1"/>
  <c r="A259" i="1"/>
  <c r="A260" i="1"/>
  <c r="A261" i="1"/>
  <c r="A262" i="1"/>
  <c r="A263" i="1"/>
  <c r="A264" i="1"/>
  <c r="A265" i="1"/>
  <c r="A266" i="1"/>
  <c r="A267" i="1"/>
  <c r="A269" i="1"/>
  <c r="A270" i="1"/>
  <c r="A271" i="1"/>
  <c r="A272" i="1"/>
  <c r="A273" i="1"/>
  <c r="A274" i="1"/>
  <c r="A275" i="1"/>
  <c r="W254" i="1"/>
  <c r="W253" i="1"/>
  <c r="W247" i="1"/>
  <c r="W235" i="1"/>
  <c r="W234" i="1"/>
  <c r="W230" i="1"/>
  <c r="W229" i="1"/>
  <c r="W228" i="1"/>
  <c r="W224" i="1"/>
  <c r="W223" i="1"/>
  <c r="W222" i="1"/>
  <c r="W219" i="1"/>
  <c r="W187" i="1"/>
  <c r="W186" i="1"/>
  <c r="W185" i="1"/>
  <c r="W173" i="1"/>
  <c r="W172" i="1"/>
  <c r="W171" i="1"/>
  <c r="W170" i="1"/>
  <c r="W162" i="1"/>
  <c r="W161" i="1"/>
  <c r="W160" i="1"/>
  <c r="W159" i="1"/>
  <c r="W158" i="1"/>
  <c r="W157" i="1"/>
  <c r="W156" i="1"/>
  <c r="W155" i="1"/>
  <c r="W150" i="1"/>
  <c r="W148" i="1"/>
  <c r="W147" i="1"/>
  <c r="W144" i="1"/>
  <c r="W138" i="1"/>
  <c r="W137" i="1"/>
  <c r="W136" i="1"/>
  <c r="W130" i="1"/>
  <c r="W129" i="1"/>
  <c r="W125" i="1"/>
  <c r="W122" i="1"/>
  <c r="W120" i="1"/>
  <c r="W119" i="1"/>
  <c r="W118" i="1"/>
  <c r="W115" i="1"/>
  <c r="W109" i="1"/>
  <c r="W107" i="1"/>
  <c r="W106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02" i="1"/>
  <c r="W99" i="1"/>
  <c r="W98" i="1"/>
  <c r="W97" i="1"/>
  <c r="W96" i="1"/>
  <c r="W95" i="1"/>
  <c r="W93" i="1"/>
  <c r="W83" i="1"/>
  <c r="W82" i="1"/>
  <c r="W80" i="1"/>
  <c r="W79" i="1"/>
  <c r="W78" i="1"/>
  <c r="W77" i="1"/>
  <c r="W72" i="1"/>
  <c r="W71" i="1"/>
  <c r="W70" i="1"/>
  <c r="W68" i="1"/>
  <c r="W66" i="1"/>
  <c r="W64" i="1"/>
  <c r="W61" i="1"/>
  <c r="W58" i="1"/>
  <c r="A58" i="1"/>
  <c r="A59" i="1"/>
  <c r="A60" i="1"/>
  <c r="A61" i="1"/>
  <c r="W57" i="1"/>
  <c r="W55" i="1"/>
  <c r="W54" i="1"/>
  <c r="W51" i="1"/>
  <c r="W50" i="1"/>
  <c r="W48" i="1"/>
  <c r="A47" i="1"/>
  <c r="A48" i="1"/>
  <c r="A49" i="1"/>
  <c r="A50" i="1"/>
  <c r="A51" i="1"/>
  <c r="A52" i="1"/>
  <c r="A53" i="1"/>
  <c r="A54" i="1"/>
  <c r="A55" i="1"/>
  <c r="W46" i="1"/>
  <c r="W43" i="1"/>
  <c r="W41" i="1"/>
  <c r="W39" i="1"/>
  <c r="W38" i="1"/>
  <c r="W37" i="1"/>
  <c r="W35" i="1"/>
  <c r="W29" i="1"/>
  <c r="W28" i="1"/>
  <c r="W26" i="1"/>
  <c r="W22" i="1"/>
  <c r="W14" i="1"/>
  <c r="W13" i="1"/>
  <c r="W12" i="1"/>
  <c r="W343" i="1"/>
  <c r="W8" i="1"/>
</calcChain>
</file>

<file path=xl/comments1.xml><?xml version="1.0" encoding="utf-8"?>
<comments xmlns="http://schemas.openxmlformats.org/spreadsheetml/2006/main">
  <authors>
    <author>作者</author>
  </authors>
  <commentList>
    <comment ref="B234" authorId="0">
      <text>
        <r>
          <rPr>
            <b/>
            <sz val="18"/>
            <color indexed="81"/>
            <rFont val="宋体"/>
            <family val="3"/>
            <charset val="134"/>
          </rPr>
          <t>此电缆预计是防火卷帘门电缆，供配电及消防图纸均无显示，且图纸上车行无桩号，无法分解，待定。</t>
        </r>
      </text>
    </comment>
  </commentList>
</comments>
</file>

<file path=xl/sharedStrings.xml><?xml version="1.0" encoding="utf-8"?>
<sst xmlns="http://schemas.openxmlformats.org/spreadsheetml/2006/main" count="1540" uniqueCount="751">
  <si>
    <t>第200章  供配电系统    工程量清单</t>
  </si>
  <si>
    <t xml:space="preserve"> 第200章  供配电系统                                                                          </t>
  </si>
  <si>
    <t xml:space="preserve">货币:人民币(元)                                                                                    　　　　　　　　　　　　　　　　　　　　　　　　　　　　　　　　　   </t>
  </si>
  <si>
    <t>项目号</t>
  </si>
  <si>
    <t>设备材料名称</t>
  </si>
  <si>
    <t>单位</t>
  </si>
  <si>
    <t>数量</t>
  </si>
  <si>
    <t>品牌</t>
  </si>
  <si>
    <t>制造商</t>
  </si>
  <si>
    <t>规格型号</t>
  </si>
  <si>
    <t>原产地</t>
  </si>
  <si>
    <t>到场价</t>
  </si>
  <si>
    <t>安装
施工费</t>
  </si>
  <si>
    <t>总 价
4*（9+10）</t>
  </si>
  <si>
    <t>备注</t>
  </si>
  <si>
    <t>成套开关设备</t>
  </si>
  <si>
    <t>10KV金属铠装中置式开关柜</t>
  </si>
  <si>
    <t>每面柜均安装一台除湿装置</t>
  </si>
  <si>
    <t>进线柜（真空断路）</t>
  </si>
  <si>
    <t>面</t>
  </si>
  <si>
    <t>KYN28</t>
  </si>
  <si>
    <t>进线柜（负荷开关）</t>
  </si>
  <si>
    <t>进线柜（负荷开关+熔断器）</t>
  </si>
  <si>
    <t>进线柜（隔离小车）</t>
  </si>
  <si>
    <t>计量柜</t>
  </si>
  <si>
    <t>PT（PS）柜</t>
  </si>
  <si>
    <t>馈线柜（断路器开关）</t>
  </si>
  <si>
    <t>馈线柜(负荷开关）</t>
  </si>
  <si>
    <t>馈线柜(负荷开关+熔断器）</t>
  </si>
  <si>
    <t>馈线柜(隔离小车）</t>
  </si>
  <si>
    <t>联络柜（断路器）</t>
  </si>
  <si>
    <t>联络柜（负荷开关）</t>
  </si>
  <si>
    <t>联络柜(隔离小车）</t>
  </si>
  <si>
    <t>母线转向柜</t>
  </si>
  <si>
    <t>其他安装所需辅材</t>
  </si>
  <si>
    <t>项</t>
  </si>
  <si>
    <t>10KV 紧凑型开关柜</t>
  </si>
  <si>
    <t>进线柜（断路器）</t>
  </si>
  <si>
    <t>含铜母排等</t>
  </si>
  <si>
    <t>PT柜</t>
  </si>
  <si>
    <t>馈线柜（断路器）</t>
  </si>
  <si>
    <t>馈线柜（负荷开关）</t>
  </si>
  <si>
    <t>馈线柜（负荷开关+熔断器）</t>
  </si>
  <si>
    <t>10KV户外箱式成套变电站</t>
  </si>
  <si>
    <t>箱式成套变电站</t>
  </si>
  <si>
    <t>座</t>
  </si>
  <si>
    <t>50kVA</t>
  </si>
  <si>
    <t>详见图</t>
  </si>
  <si>
    <t>箱式成套变电站基础</t>
  </si>
  <si>
    <t>10KV户外电缆分接箱</t>
  </si>
  <si>
    <t>10KV户外电缆分接箱(含基础)</t>
  </si>
  <si>
    <t>套</t>
  </si>
  <si>
    <t>成套(带负荷开关)</t>
  </si>
  <si>
    <t>10KV户外电缆分接箱(含基础）</t>
  </si>
  <si>
    <t>成套(无负荷开关)</t>
  </si>
  <si>
    <t>低压开关柜及低压动力柜</t>
  </si>
  <si>
    <t>一</t>
  </si>
  <si>
    <t>所（站）区低压开关柜</t>
  </si>
  <si>
    <t>所（站）区配电房进线柜</t>
  </si>
  <si>
    <t>所（站）区配电房进线柜（双电源切换）</t>
  </si>
  <si>
    <t>所（站）区配电房馈线柜</t>
  </si>
  <si>
    <t>所（站）区配电房计量+馈线柜</t>
  </si>
  <si>
    <t>所（站）区配电房补偿柜</t>
  </si>
  <si>
    <t>所（站）区配电房双电源切换柜</t>
  </si>
  <si>
    <t>所（站）区配电房双电源切换+馈线柜</t>
  </si>
  <si>
    <t>所（站）低压专用计量柜</t>
  </si>
  <si>
    <t>所（站）区照明控制配电箱（户外型）</t>
  </si>
  <si>
    <t>二</t>
  </si>
  <si>
    <t>隧道变电所低压配电柜</t>
  </si>
  <si>
    <t>隧道变电所进线柜</t>
  </si>
  <si>
    <t>隧道变电所馈线柜</t>
  </si>
  <si>
    <t>隧道变电所补偿柜</t>
  </si>
  <si>
    <t>隧道变电所双电源切换柜</t>
  </si>
  <si>
    <t>隧道变电所双电源切换+馈线柜</t>
  </si>
  <si>
    <t>隧道变电所低压计量柜</t>
  </si>
  <si>
    <t>隧道变电所风机控制柜</t>
  </si>
  <si>
    <t>风机控制柜（含3台48D88Q软启）</t>
  </si>
  <si>
    <t>风机控制柜（含4台48D88Q软启）</t>
  </si>
  <si>
    <t>风机控制柜（含5台48D88Q软启）</t>
  </si>
  <si>
    <t>风机控制柜（含6台48D88Q软启）</t>
  </si>
  <si>
    <t>三</t>
  </si>
  <si>
    <t>隧道洞室动力柜</t>
  </si>
  <si>
    <t>隧道风机动力柜</t>
  </si>
  <si>
    <t>1700(高）x1200(宽）x600（深）</t>
  </si>
  <si>
    <t>隧道照明动力柜</t>
  </si>
  <si>
    <t>1700(高）x900(宽）x600（深）</t>
  </si>
  <si>
    <t>四</t>
  </si>
  <si>
    <t>封闭式母线槽</t>
  </si>
  <si>
    <t>封闭式母线槽（含配件和接头）</t>
  </si>
  <si>
    <t>米</t>
  </si>
  <si>
    <t>KFM-PD-250/4</t>
  </si>
  <si>
    <t>KFM-PD-400/4</t>
  </si>
  <si>
    <t>KFM-PD-630/4</t>
  </si>
  <si>
    <t>KFM-PD-800/4</t>
  </si>
  <si>
    <t>KFM-PD-1250/4</t>
  </si>
  <si>
    <t>KFM-PD-1600/4</t>
  </si>
  <si>
    <t>五</t>
  </si>
  <si>
    <t>户外箱式变电站</t>
  </si>
  <si>
    <t>箱式变电站成套</t>
  </si>
  <si>
    <t>成套高压环网柜6台，125KVA变压器2台、低压配电柜5台、空调2台等配电设备，含围栏、基础及接地</t>
  </si>
  <si>
    <t>变压器</t>
  </si>
  <si>
    <t>成套干式变压器</t>
  </si>
  <si>
    <t>台</t>
  </si>
  <si>
    <t>SCB11-10/0.4KV 80KVA</t>
  </si>
  <si>
    <t>SCB11-10/0.4KV 100KVA</t>
  </si>
  <si>
    <t>SCB11-10/0.4KV 125KVA</t>
  </si>
  <si>
    <t>SCB11-10/0.4KV 160KVA</t>
  </si>
  <si>
    <t>SCB11-10/0.4KV 200KVA</t>
  </si>
  <si>
    <t>SCB11-10/0.4KV 250KVA</t>
  </si>
  <si>
    <t>SCB-10/0.4KV 315KVA</t>
  </si>
  <si>
    <t>SCBH15-10/0.4KV 125KVA</t>
  </si>
  <si>
    <t>SCBH15-10/0.4KV 315KVA</t>
  </si>
  <si>
    <t>SCBH15-10/0.4KV 400KVA</t>
  </si>
  <si>
    <t>SCBH15-10/0.4KV 500KVA</t>
  </si>
  <si>
    <t>SCBH15-10/0.4KV 630KVA</t>
  </si>
  <si>
    <t>SCBH15-10/0.4KV 800KVA</t>
  </si>
  <si>
    <t>成套柴油发电机组</t>
  </si>
  <si>
    <t>柴发机体不带油箱，设独立油箱，带自启动功能成套设备。</t>
  </si>
  <si>
    <t>50KW柴油发电机组(含基础、油箱、百叶窗、1000L油量等)</t>
  </si>
  <si>
    <t>75KW柴油发电机组(含基础、油箱、百叶窗、1000L油量等)</t>
  </si>
  <si>
    <t>100KW柴油发电机组(含基础、油箱、百叶窗、1000L油量等)</t>
  </si>
  <si>
    <t>120KW柴油发电机组(含基础、油箱、百叶窗、1000L油量等)</t>
  </si>
  <si>
    <t>150KW柴油发电机组(含基础、油箱、百叶窗、1000L油量等)</t>
  </si>
  <si>
    <t>160KW柴油发电机组(含基础、油箱、百叶窗、1000L油量等)</t>
  </si>
  <si>
    <t>200W柴油发电机组(含基础、油箱、百叶窗、1000L油量等)</t>
  </si>
  <si>
    <t>250KW柴油发电机组(含基础、油箱、百叶窗、1000L油量等)</t>
  </si>
  <si>
    <t>300KW柴油发电机组(含基础、油箱、百叶窗、1000L油量等)</t>
  </si>
  <si>
    <t>350KW柴油发电机组(含基础、油箱、百叶窗、1000L油量等)</t>
  </si>
  <si>
    <t>400KW柴油发电机组(含基础、油箱、百叶窗、1000L油量等)</t>
  </si>
  <si>
    <t>440KW柴油发电机组(含基础、油箱、百叶窗、1000L油量等)</t>
  </si>
  <si>
    <t>600KW柴油发电机组(含基础、油箱、百叶窗、1000L油量等)</t>
  </si>
  <si>
    <t>800KW柴油发电机组(含基础、油箱、百叶窗、1000L油量等)</t>
  </si>
  <si>
    <t>不间断电源(工频UPS)</t>
  </si>
  <si>
    <t>1KVA工频UPS</t>
  </si>
  <si>
    <t>供电时间不小于1h</t>
  </si>
  <si>
    <t>5KVA在线式工频UPS</t>
  </si>
  <si>
    <t>10KVA在线式工频UPS</t>
  </si>
  <si>
    <t>15KVA在线式工频UPS</t>
  </si>
  <si>
    <t>20KVA在线式工频UPS</t>
  </si>
  <si>
    <t>25KVA在线式工频UPS</t>
  </si>
  <si>
    <t>30KVA在线式工频UPS</t>
  </si>
  <si>
    <t>40KVA在线式工频UPS</t>
  </si>
  <si>
    <t>电线电缆</t>
  </si>
  <si>
    <t>10KV电力电缆</t>
  </si>
  <si>
    <t>含电缆终端头和中间接头</t>
  </si>
  <si>
    <t>1</t>
  </si>
  <si>
    <t>10KV交联电力电缆</t>
  </si>
  <si>
    <t>YJV22-8.7/15KV-3x35</t>
  </si>
  <si>
    <t>2</t>
  </si>
  <si>
    <t>YJV22-8.7/15KV-3x50</t>
  </si>
  <si>
    <t>3</t>
  </si>
  <si>
    <t>YJV22-8.7/15KV-3x70</t>
  </si>
  <si>
    <t>4</t>
  </si>
  <si>
    <t>YJV22-8.7/15KV-3x95</t>
  </si>
  <si>
    <t>5</t>
  </si>
  <si>
    <t>YJV22-8.7/15KV-3x120</t>
  </si>
  <si>
    <t>6</t>
  </si>
  <si>
    <t>YJV22-8.7/15KV-3x150</t>
  </si>
  <si>
    <t>7</t>
  </si>
  <si>
    <t>YJLV22-8.7/15KV-3x35</t>
  </si>
  <si>
    <t>8</t>
  </si>
  <si>
    <t>YJLV22-8.7/15KV-3x50</t>
  </si>
  <si>
    <t>9</t>
  </si>
  <si>
    <t>YJLV22-8.7/15KV-3x70</t>
  </si>
  <si>
    <t>10</t>
  </si>
  <si>
    <t>YJLV22-8.7/15KV-3x95</t>
  </si>
  <si>
    <t>11</t>
  </si>
  <si>
    <t>YJLV22-8.7/15KV-3x120</t>
  </si>
  <si>
    <t>12</t>
  </si>
  <si>
    <t>YJLV22-8.7/15KV-3x150</t>
  </si>
  <si>
    <t>13</t>
  </si>
  <si>
    <t>YJV-8.7/15KV-3x50</t>
  </si>
  <si>
    <t>14</t>
  </si>
  <si>
    <t>YJV-8.7/15KV-3x95</t>
  </si>
  <si>
    <t>15</t>
  </si>
  <si>
    <t>YJV-8.7/15KV-3x120</t>
  </si>
  <si>
    <t>16</t>
  </si>
  <si>
    <t>YJV-8.7/15KV-3x150</t>
  </si>
  <si>
    <t>低压电力电缆</t>
  </si>
  <si>
    <t>YJV-0.6/1KV-5x35</t>
  </si>
  <si>
    <t>YJV-0.6/1KV-5x16</t>
  </si>
  <si>
    <t>YJV-0.6/1KV-5x10</t>
  </si>
  <si>
    <t>YJV-0.6/1KV-5x6</t>
  </si>
  <si>
    <t>YJV-0.6/1KV-5x4</t>
  </si>
  <si>
    <t>YJV-0.6/1KV-4x240</t>
  </si>
  <si>
    <t>YJV-0.6/1KV-4x150</t>
  </si>
  <si>
    <t>YJV-0.6/1KV-4x120</t>
  </si>
  <si>
    <t>YJV-0.6/1KV-4x95</t>
  </si>
  <si>
    <t>YJV-0.6/1KV-4x70</t>
  </si>
  <si>
    <t>YJV-0.6/1KV-4x50</t>
  </si>
  <si>
    <t>YJV-0.6/1KV-4x50+1x25</t>
  </si>
  <si>
    <t>YJV-0.6/1KV-4x35</t>
  </si>
  <si>
    <t>YJV-0.6/1KV-4x25</t>
  </si>
  <si>
    <t>YJV-0.6/1KV-4x16</t>
  </si>
  <si>
    <t>YJV-0.6/1KV-4x10</t>
  </si>
  <si>
    <t>17</t>
  </si>
  <si>
    <t>YJV-0.6/1KV-4x6</t>
  </si>
  <si>
    <t>18</t>
  </si>
  <si>
    <t>YJV-0.6/1KV-3x4</t>
  </si>
  <si>
    <t>19</t>
  </si>
  <si>
    <t>YJV-0.6/1KV-1x35</t>
  </si>
  <si>
    <t>20</t>
  </si>
  <si>
    <t>YJV-0.6/1KV-1x25</t>
  </si>
  <si>
    <t>21</t>
  </si>
  <si>
    <t>低压铠装电力电缆</t>
  </si>
  <si>
    <t>YJV22-0.6/1KV-5x16</t>
  </si>
  <si>
    <t>22</t>
  </si>
  <si>
    <t>YJV22-0.6/1KV-5x10</t>
  </si>
  <si>
    <t>23</t>
  </si>
  <si>
    <t>YJV22-0.6/1KV-5x6</t>
  </si>
  <si>
    <t>24</t>
  </si>
  <si>
    <t>YJV22-0.6/1KV-5x4</t>
  </si>
  <si>
    <t>25</t>
  </si>
  <si>
    <t>YJV22-0.6/1KV-4x35</t>
  </si>
  <si>
    <t>26</t>
  </si>
  <si>
    <t>YJV22-0.6/1KV-4x90</t>
  </si>
  <si>
    <t>27</t>
  </si>
  <si>
    <t>YJV22-0.6/1KV-4x240</t>
  </si>
  <si>
    <t>28</t>
  </si>
  <si>
    <t>YJLV22-0.6/1KV-5x10</t>
  </si>
  <si>
    <t>29</t>
  </si>
  <si>
    <t>YJLV22-0.6/1KV-5x16</t>
  </si>
  <si>
    <t>30</t>
  </si>
  <si>
    <t>YJLV22-0.6/1KV-5x25</t>
  </si>
  <si>
    <t>31</t>
  </si>
  <si>
    <t>YJLV-0.6/1KV-5x10</t>
  </si>
  <si>
    <t>32</t>
  </si>
  <si>
    <t>低压阻燃电缆</t>
  </si>
  <si>
    <t>ZR-YJV-0.6/1KV-4x150</t>
  </si>
  <si>
    <t>33</t>
  </si>
  <si>
    <t>ZR-YJV-0.6/1KV-4x120</t>
  </si>
  <si>
    <t>34</t>
  </si>
  <si>
    <t>ZR-YJV-0.6/1KV-4x95</t>
  </si>
  <si>
    <t>35</t>
  </si>
  <si>
    <t>ZR-YJV-0.6/1KV-4x70</t>
  </si>
  <si>
    <t>36</t>
  </si>
  <si>
    <t>ZR-YJV-0.6/1KV-4x50</t>
  </si>
  <si>
    <t>37</t>
  </si>
  <si>
    <t>ZR-YJV-0.6/1KV-4x35</t>
  </si>
  <si>
    <t>38</t>
  </si>
  <si>
    <t>ZR-YJV-0.6/1KV-4x25</t>
  </si>
  <si>
    <t>39</t>
  </si>
  <si>
    <t>ZR-YJV-0.6/1KV-4x16</t>
  </si>
  <si>
    <t>40</t>
  </si>
  <si>
    <t>ZR-YJV-0.6/1KV-4x10</t>
  </si>
  <si>
    <t>41</t>
  </si>
  <si>
    <t>ZR-YJV-0.6/1KV-4x6</t>
  </si>
  <si>
    <t>42</t>
  </si>
  <si>
    <t>ZR-YJV-0.6/1KV-4x4</t>
  </si>
  <si>
    <t>43</t>
  </si>
  <si>
    <t>ZR-YJV-0.6/1KV-3x70+1x35</t>
  </si>
  <si>
    <t>44</t>
  </si>
  <si>
    <t>ZR-YJV-0.6/1KV-3x50+1x25</t>
  </si>
  <si>
    <t>45</t>
  </si>
  <si>
    <t>ZR-YJV-0.6/1KV-3x35+1x16</t>
  </si>
  <si>
    <t>46</t>
  </si>
  <si>
    <t>ZR-YJV-0.6/1KV-3x25+1x16</t>
  </si>
  <si>
    <t>47</t>
  </si>
  <si>
    <t>ZR-YJV-0.6/1KV-4x120+1x70</t>
  </si>
  <si>
    <t>48</t>
  </si>
  <si>
    <t>ZR-YJV-0.6/1KV-4x70+1x35</t>
  </si>
  <si>
    <t>49</t>
  </si>
  <si>
    <t>ZR-YJV-0.6/1KV-4x50+1x25</t>
  </si>
  <si>
    <t>50</t>
  </si>
  <si>
    <t>ZR-YJV-0.6/1KV-4x35+1x16</t>
  </si>
  <si>
    <t>51</t>
  </si>
  <si>
    <t>ZR-YJV-0.6/1KV-4x25+1x16</t>
  </si>
  <si>
    <t>52</t>
  </si>
  <si>
    <t>ZR-YJV-0.6/1KV-5x16</t>
  </si>
  <si>
    <t>53</t>
  </si>
  <si>
    <t>ZR-YJV-0.6/1KV-5x10</t>
  </si>
  <si>
    <t>54</t>
  </si>
  <si>
    <t>ZR-YJV-0.6/1KV-5x6</t>
  </si>
  <si>
    <t>55</t>
  </si>
  <si>
    <t>ZR-YJV-0.6/1KV-3x6</t>
  </si>
  <si>
    <t>56</t>
  </si>
  <si>
    <t>ZR-YJV-0.6/1KV-3x4</t>
  </si>
  <si>
    <t>57</t>
  </si>
  <si>
    <t>ZR-YJV-0.6/1KV-5x50</t>
  </si>
  <si>
    <t>58</t>
  </si>
  <si>
    <t>ZR-YJV-0.6/1KV-5x4</t>
  </si>
  <si>
    <t>59</t>
  </si>
  <si>
    <t>低压铠装阻燃电力电缆</t>
  </si>
  <si>
    <t>ZR-YJV22-0.6/1KV-5x35</t>
  </si>
  <si>
    <t>60</t>
  </si>
  <si>
    <t>ZR-YJV22-0.6/1KV-5x25</t>
  </si>
  <si>
    <t>61</t>
  </si>
  <si>
    <t>ZR-YJV22-0.6/1KV-5x16</t>
  </si>
  <si>
    <t>62</t>
  </si>
  <si>
    <t>ZR-YJV22-0.6/1KV-5x10</t>
  </si>
  <si>
    <t>63</t>
  </si>
  <si>
    <t>ZR-YJV22-0.6/1KV-5x6</t>
  </si>
  <si>
    <t>64</t>
  </si>
  <si>
    <t>低压阻燃电力电缆</t>
  </si>
  <si>
    <t>ZR-YJV-0.6/1KV-3x95+1x50</t>
  </si>
  <si>
    <t>65</t>
  </si>
  <si>
    <t>低压耐火电缆</t>
  </si>
  <si>
    <t>NH-YJV-0.6/1KV-2x2.5</t>
  </si>
  <si>
    <t>66</t>
  </si>
  <si>
    <t>NH-YJV-0.6/1KV-4x240</t>
  </si>
  <si>
    <t>67</t>
  </si>
  <si>
    <t>NH-YJV-0.6/1KV-4x185</t>
  </si>
  <si>
    <t>68</t>
  </si>
  <si>
    <t>NH-YJV-0.6/1KV-4x150</t>
  </si>
  <si>
    <t>69</t>
  </si>
  <si>
    <t>NH-YJV-0.6/1KV-4x120</t>
  </si>
  <si>
    <t>70</t>
  </si>
  <si>
    <t>NH-YJV-0.6/1KV-4x95</t>
  </si>
  <si>
    <t>71</t>
  </si>
  <si>
    <t>NH-YJV-0.6/1KV-4x70</t>
  </si>
  <si>
    <t>72</t>
  </si>
  <si>
    <t>NH-YJV-0.6/1KV-4x50</t>
  </si>
  <si>
    <t>73</t>
  </si>
  <si>
    <t>NH-YJV-0.6/1KV-4x35</t>
  </si>
  <si>
    <t>74</t>
  </si>
  <si>
    <t>NH-YJV-0.6/1KV-4x25</t>
  </si>
  <si>
    <t>75</t>
  </si>
  <si>
    <t>NH-YJV-0.6/1KV-4x16</t>
  </si>
  <si>
    <t>76</t>
  </si>
  <si>
    <t>NH-YJV-0.6/1KV-4x10</t>
  </si>
  <si>
    <t>77</t>
  </si>
  <si>
    <t>NH-YJV-0.6/1KV-4x6</t>
  </si>
  <si>
    <t>78</t>
  </si>
  <si>
    <t>NH-YJV-0.6/1KV-4x4</t>
  </si>
  <si>
    <t>79</t>
  </si>
  <si>
    <t>NH-YJV-0.6/1KV-3x240+1x120</t>
  </si>
  <si>
    <t>80</t>
  </si>
  <si>
    <t>NH-YJV-0.6/1KV-3x150+1x70</t>
  </si>
  <si>
    <t>81</t>
  </si>
  <si>
    <t>NH-YJV-0.6/1KV-3x120+1x70</t>
  </si>
  <si>
    <t>82</t>
  </si>
  <si>
    <t>NH-YJV-0.6/1KV-3x95+1x50</t>
  </si>
  <si>
    <t>83</t>
  </si>
  <si>
    <t>NH-YJV-0.6/1KV-3x70+1x35</t>
  </si>
  <si>
    <t>84</t>
  </si>
  <si>
    <t>NH-YJV-0.6/1KV-3x50+1x25</t>
  </si>
  <si>
    <t>85</t>
  </si>
  <si>
    <t>NH-YJV-0.6/1KV-3x35+1x16</t>
  </si>
  <si>
    <t>86</t>
  </si>
  <si>
    <t>NH-YJV-0.6/1KV-3x25+1x16</t>
  </si>
  <si>
    <t>87</t>
  </si>
  <si>
    <t>NH-YJV-0.6/1KV-5x35</t>
  </si>
  <si>
    <t>88</t>
  </si>
  <si>
    <t>NH-YJV-0.6/1KV-5x25</t>
  </si>
  <si>
    <t>89</t>
  </si>
  <si>
    <t>NH-YJV-0.6/1KV-5x16</t>
  </si>
  <si>
    <t>90</t>
  </si>
  <si>
    <t>NH-YJV-0.6/1KV-5x10</t>
  </si>
  <si>
    <t>91</t>
  </si>
  <si>
    <t>NH-YJV-0.6/1KV-5x6</t>
  </si>
  <si>
    <t>92</t>
  </si>
  <si>
    <t>NH-YJV-0.6/1KV-5x4</t>
  </si>
  <si>
    <t>93</t>
  </si>
  <si>
    <t>94</t>
  </si>
  <si>
    <t>NH-YJV-0.6/1KV-3x16</t>
  </si>
  <si>
    <t>95</t>
  </si>
  <si>
    <t>NH-YJV-0.6/1KV-3x10</t>
  </si>
  <si>
    <t>96</t>
  </si>
  <si>
    <t>NH-YJV-0.6/1KV-3x2.5</t>
  </si>
  <si>
    <t>97</t>
  </si>
  <si>
    <t>低压耐火铠装电缆</t>
  </si>
  <si>
    <t>NH-YJV22-0.6/1KV-5x25</t>
  </si>
  <si>
    <t>98</t>
  </si>
  <si>
    <t>NH-YJV22-0.6/1KV-5x16</t>
  </si>
  <si>
    <t>99</t>
  </si>
  <si>
    <t>NH-YJV22-0.6/1KV-4x25+1X16</t>
  </si>
  <si>
    <t>100</t>
  </si>
  <si>
    <t>101</t>
  </si>
  <si>
    <t>NH-YJV22-0.6/1KV-5x10</t>
  </si>
  <si>
    <t>102</t>
  </si>
  <si>
    <t>控制电缆</t>
  </si>
  <si>
    <t>阻燃耐火控制电缆</t>
  </si>
  <si>
    <t>ZN-KVV-14x2.5</t>
  </si>
  <si>
    <t>ZN-KVVP-14x2.5</t>
  </si>
  <si>
    <t>KVVP-7x2.5</t>
  </si>
  <si>
    <t>阻燃耐火控制电缆(铠装)</t>
  </si>
  <si>
    <t>ZN-KVV22-4x2.5</t>
  </si>
  <si>
    <t>照明导线</t>
  </si>
  <si>
    <t>交联聚乙烯导线(阻燃)</t>
  </si>
  <si>
    <r>
      <t>WDZ-BYJ2.5mm</t>
    </r>
    <r>
      <rPr>
        <vertAlign val="superscript"/>
        <sz val="10"/>
        <rFont val="宋体"/>
        <family val="3"/>
        <charset val="134"/>
      </rPr>
      <t>2</t>
    </r>
  </si>
  <si>
    <r>
      <t>WDZ-BYJ4mm</t>
    </r>
    <r>
      <rPr>
        <vertAlign val="superscript"/>
        <sz val="10"/>
        <rFont val="宋体"/>
        <family val="3"/>
        <charset val="134"/>
      </rPr>
      <t>2</t>
    </r>
  </si>
  <si>
    <r>
      <t>WDZ-BYJ6mm</t>
    </r>
    <r>
      <rPr>
        <vertAlign val="superscript"/>
        <sz val="10"/>
        <rFont val="宋体"/>
        <family val="3"/>
        <charset val="134"/>
      </rPr>
      <t>2</t>
    </r>
  </si>
  <si>
    <r>
      <t>WDZ-BYJ10mm</t>
    </r>
    <r>
      <rPr>
        <vertAlign val="superscript"/>
        <sz val="10"/>
        <rFont val="宋体"/>
        <family val="3"/>
        <charset val="134"/>
      </rPr>
      <t>2</t>
    </r>
  </si>
  <si>
    <r>
      <t>WDZ-BYJ16mm</t>
    </r>
    <r>
      <rPr>
        <vertAlign val="superscript"/>
        <sz val="10"/>
        <rFont val="宋体"/>
        <family val="3"/>
        <charset val="134"/>
      </rPr>
      <t>2</t>
    </r>
  </si>
  <si>
    <r>
      <t>WDZ-BYJ25mm</t>
    </r>
    <r>
      <rPr>
        <vertAlign val="superscript"/>
        <sz val="10"/>
        <rFont val="宋体"/>
        <family val="3"/>
        <charset val="134"/>
      </rPr>
      <t>2</t>
    </r>
  </si>
  <si>
    <r>
      <t>WDZB-BYJ2.5mm</t>
    </r>
    <r>
      <rPr>
        <vertAlign val="superscript"/>
        <sz val="10"/>
        <rFont val="宋体"/>
        <family val="3"/>
        <charset val="134"/>
      </rPr>
      <t>2</t>
    </r>
  </si>
  <si>
    <r>
      <t>WDZB-BYJ4mm</t>
    </r>
    <r>
      <rPr>
        <vertAlign val="superscript"/>
        <sz val="10"/>
        <rFont val="宋体"/>
        <family val="3"/>
        <charset val="134"/>
      </rPr>
      <t>2</t>
    </r>
  </si>
  <si>
    <r>
      <t>WDZB-BYJ6mm</t>
    </r>
    <r>
      <rPr>
        <vertAlign val="superscript"/>
        <sz val="10"/>
        <rFont val="宋体"/>
        <family val="3"/>
        <charset val="134"/>
      </rPr>
      <t>2</t>
    </r>
  </si>
  <si>
    <r>
      <t>WDZB-BYJ10mm</t>
    </r>
    <r>
      <rPr>
        <vertAlign val="superscript"/>
        <sz val="10"/>
        <rFont val="宋体"/>
        <family val="3"/>
        <charset val="134"/>
      </rPr>
      <t>2</t>
    </r>
  </si>
  <si>
    <r>
      <t>WDZB-BYJ16mm</t>
    </r>
    <r>
      <rPr>
        <vertAlign val="superscript"/>
        <sz val="10"/>
        <rFont val="宋体"/>
        <family val="3"/>
        <charset val="134"/>
      </rPr>
      <t>2</t>
    </r>
  </si>
  <si>
    <r>
      <t>WDZB-BYJ25mm</t>
    </r>
    <r>
      <rPr>
        <vertAlign val="superscript"/>
        <sz val="10"/>
        <rFont val="宋体"/>
        <family val="3"/>
        <charset val="134"/>
      </rPr>
      <t>2</t>
    </r>
  </si>
  <si>
    <r>
      <t>WDZB-BYJ35mm</t>
    </r>
    <r>
      <rPr>
        <vertAlign val="superscript"/>
        <sz val="10"/>
        <rFont val="宋体"/>
        <family val="3"/>
        <charset val="134"/>
      </rPr>
      <t>2</t>
    </r>
  </si>
  <si>
    <t>交联聚乙烯导线(耐火)</t>
  </si>
  <si>
    <r>
      <t>WDZBN-BYJ2.5mm</t>
    </r>
    <r>
      <rPr>
        <vertAlign val="superscript"/>
        <sz val="10"/>
        <rFont val="宋体"/>
        <family val="3"/>
        <charset val="134"/>
      </rPr>
      <t>2</t>
    </r>
  </si>
  <si>
    <r>
      <t>WDZBN-BYJ4mm</t>
    </r>
    <r>
      <rPr>
        <vertAlign val="superscript"/>
        <sz val="10"/>
        <rFont val="宋体"/>
        <family val="3"/>
        <charset val="134"/>
      </rPr>
      <t>2</t>
    </r>
  </si>
  <si>
    <r>
      <t>WDZBN-BYJ6mm</t>
    </r>
    <r>
      <rPr>
        <vertAlign val="superscript"/>
        <sz val="10"/>
        <rFont val="宋体"/>
        <family val="3"/>
        <charset val="134"/>
      </rPr>
      <t>2</t>
    </r>
  </si>
  <si>
    <r>
      <t>WDZBN-BYJ10mm</t>
    </r>
    <r>
      <rPr>
        <vertAlign val="superscript"/>
        <sz val="10"/>
        <rFont val="宋体"/>
        <family val="3"/>
        <charset val="134"/>
      </rPr>
      <t>2</t>
    </r>
  </si>
  <si>
    <r>
      <t>WDZBN-BYJ16mm</t>
    </r>
    <r>
      <rPr>
        <vertAlign val="superscript"/>
        <sz val="10"/>
        <rFont val="宋体"/>
        <family val="3"/>
        <charset val="134"/>
      </rPr>
      <t>2</t>
    </r>
  </si>
  <si>
    <r>
      <t>WDZBN-BYJ25mm</t>
    </r>
    <r>
      <rPr>
        <vertAlign val="superscript"/>
        <sz val="10"/>
        <rFont val="宋体"/>
        <family val="3"/>
        <charset val="134"/>
      </rPr>
      <t>2</t>
    </r>
  </si>
  <si>
    <t>电缆护管</t>
  </si>
  <si>
    <t>G50镀锌钢管</t>
  </si>
  <si>
    <t>G100镀锌钢管</t>
  </si>
  <si>
    <t>G150镀锌钢管</t>
  </si>
  <si>
    <t>G200镀锌钢管</t>
  </si>
  <si>
    <t>G50玻璃钢电缆保护管</t>
  </si>
  <si>
    <t>C25素混凝土</t>
  </si>
  <si>
    <t>立方米</t>
  </si>
  <si>
    <t>六</t>
  </si>
  <si>
    <t>管箱、支架</t>
  </si>
  <si>
    <t>玻璃钢管箱</t>
  </si>
  <si>
    <t>200*150</t>
  </si>
  <si>
    <t>详图</t>
  </si>
  <si>
    <t>热浸镀锌角钢管箱支架（过桥）</t>
  </si>
  <si>
    <t>付</t>
  </si>
  <si>
    <t>材质为Q235</t>
  </si>
  <si>
    <t>热浸镀锌角钢电缆支架（变电所电缆沟）</t>
  </si>
  <si>
    <t>热镀锌角钢50×5，四层托臂，每层托臂长250mm，含安装螺栓等附件</t>
  </si>
  <si>
    <t>热浸镀锌角钢电缆支架（隧道强电沟）</t>
  </si>
  <si>
    <t>热镀锌角钢50×5，三层托臂，每层托臂长250mm，含安装螺栓等附件</t>
  </si>
  <si>
    <t>七</t>
  </si>
  <si>
    <t>人（手）井</t>
  </si>
  <si>
    <t>口</t>
  </si>
  <si>
    <t>12#人孔井</t>
  </si>
  <si>
    <t>24#人孔井</t>
  </si>
  <si>
    <t>过渡手孔井</t>
  </si>
  <si>
    <t>八</t>
  </si>
  <si>
    <t>标志桩</t>
  </si>
  <si>
    <t>个</t>
  </si>
  <si>
    <t>接地工程(隧道\所站分开)</t>
  </si>
  <si>
    <t>隧道口接地（含接地镀锌角钢50*5*5、连接偏钢50*5）</t>
  </si>
  <si>
    <t>处</t>
  </si>
  <si>
    <t>每座隧道接地视为一处</t>
  </si>
  <si>
    <t>镀锌扁钢（50×5）</t>
  </si>
  <si>
    <t>镀锌扁钢（60×6）</t>
  </si>
  <si>
    <t>镀锌角钢（50×5）</t>
  </si>
  <si>
    <t>镀锌扁钢（40×4）</t>
  </si>
  <si>
    <t>角钢人工接地极（L50×5×5）</t>
  </si>
  <si>
    <t>209</t>
  </si>
  <si>
    <t>隧道变电所、配电洞防火门</t>
  </si>
  <si>
    <t>配电横洞防火门(1.2mm亚光不锈钢)</t>
  </si>
  <si>
    <t>含挡鼠板</t>
  </si>
  <si>
    <t>隧道配电洞防火门(1.2mm亚光不锈钢)</t>
  </si>
  <si>
    <t>隧道埋地变洞门(1.2mm亚光不锈钢)</t>
  </si>
  <si>
    <t>变电所环境装饰</t>
  </si>
  <si>
    <t>洞口配电房</t>
  </si>
  <si>
    <t>变电所防火树脂地坪漆</t>
  </si>
  <si>
    <t>平方米</t>
  </si>
  <si>
    <t>站（所）、隧道变电所的高、低压室，变压器室，发电室地坪</t>
  </si>
  <si>
    <t>横洞变电所墙面水泥漆</t>
  </si>
  <si>
    <t>墙面找平刷2.5米高白色水泥漆</t>
  </si>
  <si>
    <t>电气系统图、工作制度版制作</t>
  </si>
  <si>
    <t>板面1.4米x2米</t>
  </si>
  <si>
    <t>变电所标志牌</t>
  </si>
  <si>
    <t>变电所外墙警示牌</t>
  </si>
  <si>
    <t>变电所门挂“配电场所，高压危险”警示牌，铝板制作（200*400）</t>
  </si>
  <si>
    <t>变电所内标志牌</t>
  </si>
  <si>
    <t>绝缘垫（宽1米）</t>
  </si>
  <si>
    <t>灭火器葙(MF6型干粉2具)</t>
  </si>
  <si>
    <t>站（所）、隧道变电所各配2套</t>
  </si>
  <si>
    <t>变电所空调、除湿机</t>
  </si>
  <si>
    <t>壁挂式空调（1.5P）</t>
  </si>
  <si>
    <t>柜式空调（3P）</t>
  </si>
  <si>
    <t>柜式空调（5P）</t>
  </si>
  <si>
    <t>除湿机（8L/h）</t>
  </si>
  <si>
    <t>电缆沟钢盖板</t>
  </si>
  <si>
    <t>4mm厚花纹钢板</t>
  </si>
  <si>
    <t>含卷边或加强支撑、除锈、剧漆</t>
  </si>
  <si>
    <t>6mm厚花纹钢板</t>
  </si>
  <si>
    <t>变电所防护网</t>
  </si>
  <si>
    <t>10号槽钢基础</t>
  </si>
  <si>
    <t>12号槽钢基础</t>
  </si>
  <si>
    <t>变电所安全用具</t>
  </si>
  <si>
    <t>10kv验电笔、高压操作手套、绝缘靴、接地线、工具柜等</t>
  </si>
  <si>
    <t>满足供电部门变电所验收要求</t>
  </si>
  <si>
    <t>211</t>
  </si>
  <si>
    <t>备品备件、专用工具</t>
  </si>
  <si>
    <t>备件</t>
  </si>
  <si>
    <t>发电机组控制器</t>
  </si>
  <si>
    <t>柴油发电机组配套</t>
  </si>
  <si>
    <t>微机保护装置</t>
  </si>
  <si>
    <t>中压柜配套</t>
  </si>
  <si>
    <t>干式变压器温控器</t>
  </si>
  <si>
    <t>干式变压器配套</t>
  </si>
  <si>
    <t>风机软启器</t>
  </si>
  <si>
    <t>风机启动柜配套</t>
  </si>
  <si>
    <t>低压双电源切换装置</t>
  </si>
  <si>
    <t>配套，电流按低压柜中规格最大的电流配置</t>
  </si>
  <si>
    <t>低压框架断路器</t>
  </si>
  <si>
    <t>低压柜综合电力监控表</t>
  </si>
  <si>
    <t>低压柜进线柜配套</t>
  </si>
  <si>
    <t>工具</t>
  </si>
  <si>
    <t>便携式发电机（5kw）</t>
  </si>
  <si>
    <t>200章   总计  (列入表5.5汇总表)</t>
  </si>
  <si>
    <t xml:space="preserve"> 第300章  通风、照明工系统     工程量清单  </t>
  </si>
  <si>
    <t xml:space="preserve">第300章  通风、照明系统                                                                           </t>
  </si>
  <si>
    <t>隧道通风</t>
  </si>
  <si>
    <t>射流风机</t>
  </si>
  <si>
    <t>隧道射流风机（30KW）</t>
  </si>
  <si>
    <t>（含拉拔试验）</t>
  </si>
  <si>
    <t>隧道射流风机（37KW）</t>
  </si>
  <si>
    <t>轴流风机</t>
  </si>
  <si>
    <t>轴流排风机（含风机主体、减振装置、扩散段、软连接、出风口端消音器、进风口端风门、钢网门等）</t>
  </si>
  <si>
    <t>轴流送风机（含风机主体、减振装置、扩散段、软连接、出风口端消音器、进风口端风门、钢网门等）</t>
  </si>
  <si>
    <t>组合风阀</t>
  </si>
  <si>
    <t>室外钢构联络风道</t>
  </si>
  <si>
    <t>风机检修行车</t>
  </si>
  <si>
    <t>轴流风机软启动柜</t>
  </si>
  <si>
    <t>风机控制柜</t>
  </si>
  <si>
    <t>轴流风机控制系统(含控制机、控制软件、操作系统软件等）</t>
  </si>
  <si>
    <t>轴流风机监控软件</t>
  </si>
  <si>
    <t>与全省统一监控软件相配套</t>
  </si>
  <si>
    <t>轴流风机软件联网调试</t>
  </si>
  <si>
    <t>接入全省统一的监控软件联网</t>
  </si>
  <si>
    <t>隧道照明</t>
  </si>
  <si>
    <t>含灯具尾线、普利卡管、吊架、吊杆及安装螺栓等</t>
  </si>
  <si>
    <t>隧道高压钠灯灯具</t>
  </si>
  <si>
    <t>隧道高压钠灯灯具（70W）</t>
  </si>
  <si>
    <t>70W</t>
  </si>
  <si>
    <t>隧道高压钠灯灯具（100W）</t>
  </si>
  <si>
    <t>100W</t>
  </si>
  <si>
    <t>隧道高压钠灯灯具（150W)</t>
  </si>
  <si>
    <t>150W</t>
  </si>
  <si>
    <t>隧道高压钠灯灯具(250W)</t>
  </si>
  <si>
    <t>250W</t>
  </si>
  <si>
    <t>隧道高压钠灯灯具(400W)</t>
  </si>
  <si>
    <t>400W</t>
  </si>
  <si>
    <t>隧道无极灯（80W）</t>
  </si>
  <si>
    <t>隧道LED灯（60W）</t>
  </si>
  <si>
    <t>整灯光效≥110m/w</t>
  </si>
  <si>
    <t>隧道LED灯（50W）</t>
  </si>
  <si>
    <t>收费棚车道LED照明灯（100W)</t>
  </si>
  <si>
    <t>收费棚车道LED照明灯（120W)</t>
  </si>
  <si>
    <t>电缆桥架</t>
  </si>
  <si>
    <t>防火电缆线槽（含支架、吊架、螺栓、卡箍等）</t>
  </si>
  <si>
    <t xml:space="preserve">XQJ-C-01A-3         150*75 </t>
  </si>
  <si>
    <t xml:space="preserve">XQJ-C-01A-2         100*75 </t>
  </si>
  <si>
    <t xml:space="preserve">XQJ-C-01A-4         200*100 </t>
  </si>
  <si>
    <t>防火金属线槽（含支架、吊架、螺栓、卡箍等）</t>
  </si>
  <si>
    <t xml:space="preserve">XQJ-C-01A-2         100*100 </t>
  </si>
  <si>
    <t>100x70</t>
  </si>
  <si>
    <t>钢制电缆桥架（含盖板、托臂、立柱等安装附件）</t>
  </si>
  <si>
    <t xml:space="preserve">   200*100 </t>
  </si>
  <si>
    <t>详见图纸大样图</t>
  </si>
  <si>
    <t xml:space="preserve">  100*100 </t>
  </si>
  <si>
    <t>其它</t>
  </si>
  <si>
    <t>隧道电缆沟盖板素混凝土包封</t>
  </si>
  <si>
    <t>见施工图</t>
  </si>
  <si>
    <t>含伸缩缝施工和抹面</t>
  </si>
  <si>
    <t>隧道中压预埋管混凝土包封</t>
  </si>
  <si>
    <t>配电洞室吸顶灯</t>
  </si>
  <si>
    <t>盏</t>
  </si>
  <si>
    <t>24W螺口型LED灯，含安装附件、灯具分支电缆、光源、开关盒和开关等</t>
  </si>
  <si>
    <t>横洞变电所照明设施</t>
  </si>
  <si>
    <t>横洞变电所配电箱</t>
  </si>
  <si>
    <t>横洞变电所照明灯</t>
  </si>
  <si>
    <t>横洞变电所便携式应急灯</t>
  </si>
  <si>
    <t>安全型带开关三极单相暗插座</t>
  </si>
  <si>
    <t>安全型二极加三极单相暗装插座</t>
  </si>
  <si>
    <t>单联单控开关</t>
  </si>
  <si>
    <t>总等电位端子箱</t>
  </si>
  <si>
    <t>阻燃型可挠性金属套管（含接头）</t>
  </si>
  <si>
    <t>（YK)LV-5/63#</t>
  </si>
  <si>
    <t>（YK)LV-5/17#</t>
  </si>
  <si>
    <t>照明路灯及中高杆灯</t>
  </si>
  <si>
    <t>中杆灯</t>
  </si>
  <si>
    <t>15米中杆灯（含灯杆、光源、时控器、基础、杆内电缆、接地等）</t>
  </si>
  <si>
    <t xml:space="preserve"> 2*180W的8基；
2*250E的1基</t>
  </si>
  <si>
    <t>18米中杆灯（含灯杆、光源、时控器、基础、杆内电缆、接地等）</t>
  </si>
  <si>
    <t>2*250W</t>
  </si>
  <si>
    <t>隧道洞口路灯</t>
  </si>
  <si>
    <t>隧道洞口单臂路灯（含灯杆、光源、基础、接地等）</t>
  </si>
  <si>
    <t>隧道洞口双臂路灯（含灯杆、光源、基础、接地等）</t>
  </si>
  <si>
    <t>桥上型洞口单臂路灯（含灯杆、光源、接地等）</t>
  </si>
  <si>
    <t>高杆灯</t>
  </si>
  <si>
    <t>20米高杆灯（含灯杆、光源、时控器、升降装置、基础、杆内电缆、接地等）</t>
  </si>
  <si>
    <t>25米高杆灯（含灯杆、光源、时控器、升降装置、基础、杆内电缆、接地等）</t>
  </si>
  <si>
    <t>30米高杆灯（含灯杆、光源、时控器、升降装置、基础、杆内电缆、接地等）</t>
  </si>
  <si>
    <t>电力监控部分</t>
  </si>
  <si>
    <t>电力监控软件</t>
  </si>
  <si>
    <t>符合统一监控软件接入要求</t>
  </si>
  <si>
    <t>电力监控工作站</t>
  </si>
  <si>
    <t>电力数据采集柜</t>
  </si>
  <si>
    <t>HWT-PDA-G10</t>
  </si>
  <si>
    <t>含本地采集软件；满足全接入省监控软件需求；含现场安装所需线缆和辅材；实施工作包含接线和调试；</t>
  </si>
  <si>
    <t>电缆接头温度检测仪表</t>
  </si>
  <si>
    <t>每缆3个测温点为1套</t>
  </si>
  <si>
    <t>光缆</t>
  </si>
  <si>
    <t>单模4芯</t>
  </si>
  <si>
    <t>由收费站、服务区配电房和隧道口开闭所敷设至就近综合网接入点</t>
  </si>
  <si>
    <t>备品备件</t>
  </si>
  <si>
    <t>高压钠灯光源</t>
  </si>
  <si>
    <t>只</t>
  </si>
  <si>
    <t>高压钠灯电器</t>
  </si>
  <si>
    <t>含镇流器、电容、触发器、保险等</t>
  </si>
  <si>
    <t>无极灯光源</t>
  </si>
  <si>
    <t>无极灯电器</t>
  </si>
  <si>
    <t>LED灯</t>
  </si>
  <si>
    <t>射流风机软启动器</t>
  </si>
  <si>
    <t>300章  总计  (列入表5.5汇总表)</t>
  </si>
  <si>
    <t xml:space="preserve"> 第400章  消防系统     工程量清单  </t>
  </si>
  <si>
    <t>第400章   消防系统</t>
  </si>
  <si>
    <t>消防给水</t>
  </si>
  <si>
    <t>水池、水井</t>
  </si>
  <si>
    <t>深水井</t>
  </si>
  <si>
    <t>出水量达到图纸要求</t>
  </si>
  <si>
    <t>150吨水池（含水池管件）</t>
  </si>
  <si>
    <t>300吨水池（含水池管件）</t>
  </si>
  <si>
    <t>500吨水池（含水池管件）</t>
  </si>
  <si>
    <t>泵、过滤器、结合器</t>
  </si>
  <si>
    <t>深井水泵（规格）</t>
  </si>
  <si>
    <t>成套，规格详图</t>
  </si>
  <si>
    <t>低位水池潜水泵</t>
  </si>
  <si>
    <t>远传水位显示仪(防雷型）</t>
  </si>
  <si>
    <t>水位控制箱</t>
  </si>
  <si>
    <t>水泵电缆</t>
  </si>
  <si>
    <t>电缆管（镀锌钢管SC50）</t>
  </si>
  <si>
    <t>电缆管（镀锌钢管SC20）</t>
  </si>
  <si>
    <t>水泵结合器（地上式 ）</t>
  </si>
  <si>
    <t>SQS100 详见图</t>
  </si>
  <si>
    <t>Y型过滤器</t>
  </si>
  <si>
    <t>DN100</t>
  </si>
  <si>
    <t>DN125</t>
  </si>
  <si>
    <t>DN150</t>
  </si>
  <si>
    <t>DN200</t>
  </si>
  <si>
    <t>其他所需的安装附材</t>
  </si>
  <si>
    <t>消防管道</t>
  </si>
  <si>
    <t>热浸锌镀锌钢管（含连接配件）</t>
  </si>
  <si>
    <t>DN50</t>
  </si>
  <si>
    <t>管道敷设报价需包含管道连接的配件</t>
  </si>
  <si>
    <t>DN70</t>
  </si>
  <si>
    <t>DN80</t>
  </si>
  <si>
    <t>螺旋缝焊接钢管</t>
  </si>
  <si>
    <t>根</t>
  </si>
  <si>
    <t>B219*6*10000</t>
  </si>
  <si>
    <t>为管道过路外套保护管</t>
  </si>
  <si>
    <t>B325*6*12500</t>
  </si>
  <si>
    <t>B425*6*12500</t>
  </si>
  <si>
    <t>阀门</t>
  </si>
  <si>
    <t>洞内检修球阀</t>
  </si>
  <si>
    <t xml:space="preserve"> </t>
  </si>
  <si>
    <t>阀门报价应含连接法兰、配件</t>
  </si>
  <si>
    <t>洞内检修球阀（DN100）</t>
  </si>
  <si>
    <t>洞内检修球阀（DN125）</t>
  </si>
  <si>
    <t>洞内检修球阀（DN150）</t>
  </si>
  <si>
    <t>洞内检修球阀（DN200）</t>
  </si>
  <si>
    <t>闸阀（含配件）</t>
  </si>
  <si>
    <t>闸阀DN100（含配件）(全喷塑软封)</t>
  </si>
  <si>
    <t>闸阀DN125（含配件）(全喷塑软封)</t>
  </si>
  <si>
    <t>闸阀DN150（含配件）(全喷塑软封)</t>
  </si>
  <si>
    <t>蝶阀(含配件)</t>
  </si>
  <si>
    <t>蝶阀(含配件)DN50</t>
  </si>
  <si>
    <t>蝶阀(含配件)DN100</t>
  </si>
  <si>
    <t>蝶阀(含配件)DN125</t>
  </si>
  <si>
    <t>蝶阀(含配件)DN150</t>
  </si>
  <si>
    <t>蝶阀(含配件)DN200</t>
  </si>
  <si>
    <t>截止阀（含配件）</t>
  </si>
  <si>
    <t>截止阀（含配件）DN50</t>
  </si>
  <si>
    <t>止回阀</t>
  </si>
  <si>
    <t>止回阀DN65</t>
  </si>
  <si>
    <t>微阻缓闭止回阀</t>
  </si>
  <si>
    <t>DN50自动排气阀（含截止阀）</t>
  </si>
  <si>
    <t>洞外减压稳压阀</t>
  </si>
  <si>
    <t>减压阀组(含洞门)</t>
  </si>
  <si>
    <t>配套</t>
  </si>
  <si>
    <t>球阀</t>
  </si>
  <si>
    <t>DN65(绿化管用)</t>
  </si>
  <si>
    <t>管道伸缩器</t>
  </si>
  <si>
    <t>泄水阀</t>
  </si>
  <si>
    <t>含泄水阀门井</t>
  </si>
  <si>
    <t>沟槽式绕性卡箍接头</t>
  </si>
  <si>
    <t>其他</t>
  </si>
  <si>
    <t>阀门井</t>
  </si>
  <si>
    <t>砖砌阀门井</t>
  </si>
  <si>
    <t>详国标07MS101-2/24</t>
  </si>
  <si>
    <t>DxH=1.2x1.2</t>
  </si>
  <si>
    <t>详国标S143-17-13</t>
  </si>
  <si>
    <t>砖砌圆形给水阀门井</t>
  </si>
  <si>
    <t>D=1.2m   H=1.75m</t>
  </si>
  <si>
    <t>详国标S143-17-14</t>
  </si>
  <si>
    <t>管道支架</t>
  </si>
  <si>
    <t>洞内支架</t>
  </si>
  <si>
    <t>含洞内立管管槽内固定支架</t>
  </si>
  <si>
    <t>洞内支架抱箍</t>
  </si>
  <si>
    <t>洞外支架</t>
  </si>
  <si>
    <t>砖砌管支墩</t>
  </si>
  <si>
    <t>按实计</t>
  </si>
  <si>
    <t>检修便道</t>
  </si>
  <si>
    <t>1.5米宽</t>
  </si>
  <si>
    <t>防火门</t>
  </si>
  <si>
    <t>防火卷帘门（车行横洞）</t>
  </si>
  <si>
    <t>扇</t>
  </si>
  <si>
    <t>4500*6016  详见图</t>
  </si>
  <si>
    <t>防火门（人行横洞）</t>
  </si>
  <si>
    <t>2000*2500  详见图</t>
  </si>
  <si>
    <t>含园顶封堵部分（与防火门同材质）</t>
  </si>
  <si>
    <t>通风照明洞室防火门</t>
  </si>
  <si>
    <t>室外给水栓</t>
  </si>
  <si>
    <t>DN32</t>
  </si>
  <si>
    <t>电缆沟防火封堵</t>
  </si>
  <si>
    <t>强弱电缆沟内每100米1处</t>
  </si>
  <si>
    <t>镀锌钢板</t>
  </si>
  <si>
    <t>压力表</t>
  </si>
  <si>
    <t>消防器具</t>
  </si>
  <si>
    <t>灭火器葙(MF6型干粉三具)</t>
  </si>
  <si>
    <t>3*6kg磷酸铵盐干粉灭火器</t>
  </si>
  <si>
    <t>每套两具</t>
  </si>
  <si>
    <t>消火栓箱（含消火栓、水成膜泡沫灭火装置、上水管槽的镀锌钢板、标识等）</t>
  </si>
  <si>
    <t>1000*700*320,SNSS65,详见图</t>
  </si>
  <si>
    <t xml:space="preserve">室外消火栓（地上式） </t>
  </si>
  <si>
    <t xml:space="preserve"> SS100/65 详见图</t>
  </si>
  <si>
    <t>室内消火栓口</t>
  </si>
  <si>
    <t>DN65</t>
  </si>
  <si>
    <t>减压孔板</t>
  </si>
  <si>
    <t>片</t>
  </si>
  <si>
    <t>孔洞尺寸见图</t>
  </si>
  <si>
    <t>其他所需安装附材</t>
  </si>
  <si>
    <t>400章  总计  (列入表5.5汇总表)</t>
  </si>
  <si>
    <t>庐丰匝道站变电所</t>
    <phoneticPr fontId="2" type="noConversion"/>
  </si>
  <si>
    <t>上杭南匝道站变电所</t>
    <phoneticPr fontId="2" type="noConversion"/>
  </si>
  <si>
    <t>上杭西匝道站变电所</t>
    <phoneticPr fontId="2" type="noConversion"/>
  </si>
  <si>
    <t>摩陀寨服务区左区变电所</t>
    <phoneticPr fontId="2" type="noConversion"/>
  </si>
  <si>
    <t>观音井枢纽箱变</t>
    <phoneticPr fontId="2" type="noConversion"/>
  </si>
  <si>
    <t>分解数量</t>
    <phoneticPr fontId="2" type="noConversion"/>
  </si>
  <si>
    <t>燕子岩隧道</t>
    <phoneticPr fontId="2" type="noConversion"/>
  </si>
  <si>
    <t>丁岭隧道</t>
    <phoneticPr fontId="2" type="noConversion"/>
  </si>
  <si>
    <t>龙翔2#隧道</t>
  </si>
  <si>
    <t>分解数量</t>
    <phoneticPr fontId="2" type="noConversion"/>
  </si>
  <si>
    <t>庐丰匝道收费广场</t>
    <phoneticPr fontId="2" type="noConversion"/>
  </si>
  <si>
    <t>上杭南匝道收费广场</t>
    <phoneticPr fontId="2" type="noConversion"/>
  </si>
  <si>
    <t>上杭西匝道收费广场</t>
    <phoneticPr fontId="2" type="noConversion"/>
  </si>
  <si>
    <t>燕子岩1#</t>
    <phoneticPr fontId="2" type="noConversion"/>
  </si>
  <si>
    <t>燕子岩2#</t>
  </si>
  <si>
    <t>丁岭箱变</t>
    <phoneticPr fontId="2" type="noConversion"/>
  </si>
  <si>
    <t>龙翔2号1#横洞变</t>
    <phoneticPr fontId="2" type="noConversion"/>
  </si>
  <si>
    <t>龙翔2号2#横洞变</t>
  </si>
  <si>
    <t>龙翔1号横洞变</t>
    <phoneticPr fontId="2" type="noConversion"/>
  </si>
  <si>
    <t>燕子岩隧道</t>
  </si>
  <si>
    <t>丁岭隧道</t>
  </si>
  <si>
    <t>龙翔1#隧道</t>
  </si>
  <si>
    <t>分解数量</t>
  </si>
  <si>
    <t>龙翔1号隧道</t>
    <phoneticPr fontId="2" type="noConversion"/>
  </si>
  <si>
    <t>龙翔2号隧道</t>
    <phoneticPr fontId="2" type="noConversion"/>
  </si>
  <si>
    <t>闸阀DN70（含配件）(全喷塑软封)</t>
  </si>
  <si>
    <t>150×100</t>
    <phoneticPr fontId="2" type="noConversion"/>
  </si>
  <si>
    <t>DN150</t>
    <phoneticPr fontId="2" type="noConversion"/>
  </si>
  <si>
    <t>DN200</t>
    <phoneticPr fontId="2" type="noConversion"/>
  </si>
  <si>
    <t>卡箍式机械三通（）</t>
    <phoneticPr fontId="2" type="noConversion"/>
  </si>
  <si>
    <t>新增</t>
    <phoneticPr fontId="2" type="noConversion"/>
  </si>
  <si>
    <t>6*400W</t>
    <phoneticPr fontId="2" type="noConversion"/>
  </si>
  <si>
    <t>摩陀寨服务区左区</t>
    <phoneticPr fontId="2" type="noConversion"/>
  </si>
  <si>
    <t>摩陀寨服务区右区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</si>
</sst>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 * #,##0.00_ ;_ * \-#,##0.00_ ;_ * &quot;-&quot;??_ ;_ @_ "/>
    <numFmt numFmtId="176" formatCode="0.00_ "/>
    <numFmt numFmtId="177" formatCode="0_ "/>
    <numFmt numFmtId="178" formatCode="#,##0_);[Red]\(#,##0\)"/>
    <numFmt numFmtId="179" formatCode="0.0;_퐀"/>
    <numFmt numFmtId="180" formatCode="0_);[Red]\(0\)"/>
  </numFmts>
  <fonts count="14">
    <font>
      <sz val="11"/>
      <color theme="1"/>
      <name val="宋体"/>
      <family val="2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Times New Roman"/>
      <family val="1"/>
    </font>
    <font>
      <sz val="10"/>
      <name val="Helv"/>
      <family val="2"/>
    </font>
    <font>
      <vertAlign val="superscript"/>
      <sz val="10"/>
      <name val="宋体"/>
      <family val="3"/>
      <charset val="134"/>
    </font>
    <font>
      <sz val="12"/>
      <name val="宋体"/>
      <family val="3"/>
      <charset val="134"/>
    </font>
    <font>
      <sz val="10"/>
      <name val="Geneva"/>
      <family val="2"/>
    </font>
    <font>
      <b/>
      <sz val="18"/>
      <color indexed="8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7" fillId="0" borderId="0">
      <alignment vertical="center"/>
    </xf>
    <xf numFmtId="0" fontId="9" fillId="0" borderId="0"/>
    <xf numFmtId="0" fontId="11" fillId="0" borderId="0"/>
    <xf numFmtId="0" fontId="12" fillId="0" borderId="0"/>
  </cellStyleXfs>
  <cellXfs count="142">
    <xf numFmtId="0" fontId="0" fillId="0" borderId="0" xfId="0"/>
    <xf numFmtId="0" fontId="0" fillId="0" borderId="0" xfId="0" applyFont="1" applyFill="1" applyAlignment="1" applyProtection="1">
      <alignment wrapText="1"/>
    </xf>
    <xf numFmtId="0" fontId="4" fillId="0" borderId="0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1" fontId="5" fillId="0" borderId="1" xfId="0" applyNumberFormat="1" applyFont="1" applyFill="1" applyBorder="1" applyAlignment="1" applyProtection="1">
      <alignment horizontal="center" vertical="center" wrapText="1" shrinkToFit="1"/>
    </xf>
    <xf numFmtId="1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shrinkToFit="1"/>
    </xf>
    <xf numFmtId="0" fontId="1" fillId="0" borderId="1" xfId="0" applyFont="1" applyFill="1" applyBorder="1" applyAlignment="1" applyProtection="1">
      <alignment horizontal="center" vertical="center"/>
    </xf>
    <xf numFmtId="1" fontId="5" fillId="0" borderId="1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 shrinkToFit="1"/>
    </xf>
    <xf numFmtId="0" fontId="5" fillId="0" borderId="2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 shrinkToFit="1"/>
      <protection hidden="1"/>
    </xf>
    <xf numFmtId="0" fontId="5" fillId="0" borderId="1" xfId="0" applyNumberFormat="1" applyFont="1" applyFill="1" applyBorder="1" applyAlignment="1" applyProtection="1">
      <alignment horizontal="center" vertical="center" wrapText="1" shrinkToFit="1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0" applyFont="1" applyFill="1" applyBorder="1" applyAlignment="1" applyProtection="1">
      <alignment horizontal="left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3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3" xfId="1" applyFont="1" applyFill="1" applyBorder="1" applyAlignment="1" applyProtection="1">
      <alignment horizontal="center" vertical="center" wrapText="1"/>
    </xf>
    <xf numFmtId="178" fontId="4" fillId="0" borderId="3" xfId="0" applyNumberFormat="1" applyFont="1" applyFill="1" applyBorder="1" applyAlignment="1" applyProtection="1">
      <alignment horizontal="center" vertical="center" wrapText="1" shrinkToFit="1"/>
    </xf>
    <xf numFmtId="0" fontId="4" fillId="0" borderId="4" xfId="0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vertical="center" wrapText="1"/>
      <protection locked="0"/>
    </xf>
    <xf numFmtId="0" fontId="4" fillId="0" borderId="0" xfId="0" applyFont="1" applyFill="1" applyAlignment="1" applyProtection="1">
      <alignment vertical="center" wrapText="1"/>
    </xf>
    <xf numFmtId="0" fontId="4" fillId="0" borderId="1" xfId="0" applyFont="1" applyFill="1" applyBorder="1" applyAlignment="1" applyProtection="1">
      <alignment horizontal="justify" vertical="center" wrapText="1"/>
    </xf>
    <xf numFmtId="179" fontId="4" fillId="0" borderId="1" xfId="0" applyNumberFormat="1" applyFont="1" applyFill="1" applyBorder="1" applyAlignment="1" applyProtection="1">
      <alignment horizontal="center" vertical="center" wrapText="1" shrinkToFit="1"/>
    </xf>
    <xf numFmtId="0" fontId="3" fillId="0" borderId="1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/>
    </xf>
    <xf numFmtId="49" fontId="4" fillId="0" borderId="1" xfId="2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 hidden="1"/>
    </xf>
    <xf numFmtId="49" fontId="4" fillId="0" borderId="1" xfId="2" applyNumberFormat="1" applyFont="1" applyFill="1" applyBorder="1" applyAlignment="1" applyProtection="1">
      <alignment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left" vertical="center" wrapText="1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0" xfId="0" applyFont="1" applyFill="1" applyAlignment="1" applyProtection="1">
      <alignment vertical="center"/>
    </xf>
    <xf numFmtId="0" fontId="4" fillId="0" borderId="1" xfId="0" applyFont="1" applyFill="1" applyBorder="1" applyAlignment="1" applyProtection="1">
      <alignment vertical="center"/>
      <protection locked="0"/>
    </xf>
    <xf numFmtId="49" fontId="4" fillId="0" borderId="1" xfId="0" applyNumberFormat="1" applyFont="1" applyFill="1" applyBorder="1" applyAlignment="1" applyProtection="1">
      <alignment vertical="center" wrapText="1"/>
      <protection locked="0"/>
    </xf>
    <xf numFmtId="49" fontId="4" fillId="0" borderId="1" xfId="0" applyNumberFormat="1" applyFont="1" applyFill="1" applyBorder="1" applyAlignment="1" applyProtection="1">
      <alignment horizontal="right" vertical="center" wrapText="1" shrinkToFit="1"/>
      <protection locked="0"/>
    </xf>
    <xf numFmtId="180" fontId="4" fillId="0" borderId="1" xfId="0" applyNumberFormat="1" applyFont="1" applyFill="1" applyBorder="1" applyAlignment="1" applyProtection="1">
      <alignment horizontal="center" vertical="center" wrapText="1"/>
    </xf>
    <xf numFmtId="180" fontId="4" fillId="0" borderId="1" xfId="0" applyNumberFormat="1" applyFont="1" applyFill="1" applyBorder="1" applyAlignment="1" applyProtection="1">
      <alignment horizontal="center" vertical="center" wrapText="1"/>
      <protection hidden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left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vertical="center"/>
    </xf>
    <xf numFmtId="0" fontId="4" fillId="0" borderId="1" xfId="0" applyFont="1" applyFill="1" applyBorder="1" applyAlignment="1" applyProtection="1">
      <alignment vertical="center"/>
    </xf>
    <xf numFmtId="0" fontId="4" fillId="0" borderId="1" xfId="0" applyFont="1" applyFill="1" applyBorder="1" applyAlignment="1" applyProtection="1">
      <alignment vertical="center" wrapText="1"/>
    </xf>
    <xf numFmtId="43" fontId="4" fillId="0" borderId="1" xfId="0" applyNumberFormat="1" applyFont="1" applyFill="1" applyBorder="1" applyAlignment="1" applyProtection="1">
      <alignment vertical="center"/>
    </xf>
    <xf numFmtId="176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 shrinkToFit="1"/>
    </xf>
    <xf numFmtId="49" fontId="4" fillId="0" borderId="0" xfId="0" applyNumberFormat="1" applyFont="1" applyFill="1" applyBorder="1" applyAlignment="1" applyProtection="1">
      <alignment horizontal="center" vertical="center" wrapText="1"/>
    </xf>
    <xf numFmtId="176" fontId="5" fillId="0" borderId="0" xfId="0" applyNumberFormat="1" applyFont="1" applyFill="1" applyBorder="1" applyAlignment="1" applyProtection="1">
      <alignment horizontal="center" vertical="center" wrapText="1"/>
    </xf>
    <xf numFmtId="176" fontId="5" fillId="0" borderId="0" xfId="0" applyNumberFormat="1" applyFont="1" applyFill="1" applyBorder="1" applyAlignment="1" applyProtection="1">
      <alignment vertical="center" wrapText="1"/>
    </xf>
    <xf numFmtId="49" fontId="5" fillId="0" borderId="0" xfId="2" applyNumberFormat="1" applyFont="1" applyFill="1" applyBorder="1" applyAlignment="1" applyProtection="1">
      <alignment horizontal="center" vertical="center" wrapText="1"/>
    </xf>
    <xf numFmtId="49" fontId="5" fillId="0" borderId="0" xfId="0" applyNumberFormat="1" applyFont="1" applyFill="1" applyBorder="1" applyAlignment="1" applyProtection="1">
      <alignment horizontal="center" vertical="center" wrapText="1"/>
    </xf>
    <xf numFmtId="49" fontId="4" fillId="0" borderId="0" xfId="0" applyNumberFormat="1" applyFont="1" applyFill="1" applyBorder="1" applyAlignment="1" applyProtection="1">
      <alignment horizontal="right" vertical="center" wrapText="1" shrinkToFit="1"/>
    </xf>
    <xf numFmtId="49" fontId="4" fillId="0" borderId="0" xfId="0" applyNumberFormat="1" applyFont="1" applyFill="1" applyAlignment="1" applyProtection="1">
      <alignment horizontal="center" vertical="center" wrapText="1"/>
    </xf>
    <xf numFmtId="176" fontId="5" fillId="0" borderId="5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 shrinkToFi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4" fillId="2" borderId="3" xfId="1" applyFont="1" applyFill="1" applyBorder="1" applyAlignment="1" applyProtection="1">
      <alignment horizontal="center" vertical="center" wrapText="1"/>
    </xf>
    <xf numFmtId="0" fontId="4" fillId="0" borderId="1" xfId="1" applyFont="1" applyFill="1" applyBorder="1" applyAlignment="1" applyProtection="1">
      <alignment horizontal="center" vertical="center" wrapText="1"/>
      <protection hidden="1"/>
    </xf>
    <xf numFmtId="180" fontId="8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43" fontId="4" fillId="0" borderId="1" xfId="0" applyNumberFormat="1" applyFont="1" applyFill="1" applyBorder="1" applyAlignment="1" applyProtection="1">
      <alignment horizontal="center" vertical="center" wrapText="1"/>
    </xf>
    <xf numFmtId="180" fontId="5" fillId="0" borderId="0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Alignment="1" applyProtection="1"/>
    <xf numFmtId="176" fontId="5" fillId="0" borderId="9" xfId="0" applyNumberFormat="1" applyFont="1" applyFill="1" applyBorder="1" applyAlignment="1" applyProtection="1">
      <alignment horizontal="center" vertical="center"/>
    </xf>
    <xf numFmtId="0" fontId="1" fillId="0" borderId="10" xfId="0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1" xfId="3" applyNumberFormat="1" applyFont="1" applyFill="1" applyBorder="1" applyAlignment="1" applyProtection="1">
      <alignment horizontal="center" vertical="center" wrapText="1" shrinkToFit="1"/>
    </xf>
    <xf numFmtId="0" fontId="5" fillId="0" borderId="1" xfId="3" applyFont="1" applyFill="1" applyBorder="1" applyAlignment="1" applyProtection="1">
      <alignment horizontal="left" vertical="center" wrapText="1"/>
    </xf>
    <xf numFmtId="0" fontId="5" fillId="0" borderId="1" xfId="3" applyFont="1" applyFill="1" applyBorder="1" applyAlignment="1" applyProtection="1">
      <alignment horizontal="center" vertical="center" wrapText="1"/>
    </xf>
    <xf numFmtId="0" fontId="4" fillId="0" borderId="1" xfId="3" applyFont="1" applyFill="1" applyBorder="1" applyAlignment="1" applyProtection="1">
      <alignment horizontal="center" vertical="center" wrapText="1"/>
    </xf>
    <xf numFmtId="0" fontId="0" fillId="0" borderId="0" xfId="0" applyFont="1" applyFill="1" applyAlignment="1" applyProtection="1"/>
    <xf numFmtId="0" fontId="4" fillId="0" borderId="1" xfId="3" applyFont="1" applyFill="1" applyBorder="1" applyAlignment="1" applyProtection="1">
      <alignment horizontal="left" vertical="center" wrapText="1"/>
    </xf>
    <xf numFmtId="0" fontId="4" fillId="0" borderId="1" xfId="3" applyNumberFormat="1" applyFont="1" applyFill="1" applyBorder="1" applyAlignment="1" applyProtection="1">
      <alignment horizontal="center" vertical="center" wrapText="1" shrinkToFit="1"/>
    </xf>
    <xf numFmtId="0" fontId="4" fillId="0" borderId="1" xfId="3" applyFont="1" applyFill="1" applyBorder="1" applyAlignment="1" applyProtection="1">
      <alignment horizontal="center" vertical="center"/>
    </xf>
    <xf numFmtId="0" fontId="4" fillId="0" borderId="1" xfId="3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0" fontId="4" fillId="0" borderId="1" xfId="3" applyFont="1" applyFill="1" applyBorder="1" applyAlignment="1" applyProtection="1">
      <alignment horizontal="justify" vertical="center" wrapText="1"/>
    </xf>
    <xf numFmtId="177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3" applyFont="1" applyFill="1" applyBorder="1" applyAlignment="1" applyProtection="1">
      <alignment vertical="center" wrapText="1"/>
    </xf>
    <xf numFmtId="176" fontId="3" fillId="0" borderId="1" xfId="0" applyNumberFormat="1" applyFont="1" applyFill="1" applyBorder="1" applyAlignment="1" applyProtection="1">
      <alignment vertical="center"/>
      <protection locked="0"/>
    </xf>
    <xf numFmtId="0" fontId="4" fillId="0" borderId="1" xfId="3" applyFont="1" applyFill="1" applyBorder="1" applyAlignment="1" applyProtection="1">
      <alignment horizontal="left" vertical="center"/>
    </xf>
    <xf numFmtId="0" fontId="0" fillId="0" borderId="1" xfId="3" applyFont="1" applyFill="1" applyBorder="1" applyAlignment="1" applyProtection="1">
      <alignment wrapText="1"/>
    </xf>
    <xf numFmtId="0" fontId="4" fillId="0" borderId="1" xfId="4" applyFont="1" applyFill="1" applyBorder="1" applyAlignment="1" applyProtection="1">
      <alignment horizontal="center" vertical="center" wrapText="1"/>
      <protection locked="0"/>
    </xf>
    <xf numFmtId="180" fontId="4" fillId="0" borderId="1" xfId="3" applyNumberFormat="1" applyFont="1" applyFill="1" applyBorder="1" applyAlignment="1" applyProtection="1">
      <alignment horizontal="left" vertical="center" wrapText="1"/>
    </xf>
    <xf numFmtId="49" fontId="0" fillId="0" borderId="0" xfId="0" applyNumberFormat="1" applyFont="1" applyFill="1" applyAlignment="1" applyProtection="1"/>
    <xf numFmtId="176" fontId="0" fillId="0" borderId="0" xfId="0" applyNumberFormat="1" applyFont="1" applyFill="1" applyAlignment="1" applyProtection="1"/>
    <xf numFmtId="0" fontId="0" fillId="0" borderId="0" xfId="0" applyFont="1" applyFill="1" applyAlignment="1" applyProtection="1">
      <alignment horizontal="left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1" xfId="3" applyFont="1" applyFill="1" applyBorder="1" applyAlignment="1" applyProtection="1">
      <alignment horizontal="center" vertical="center" wrapText="1"/>
    </xf>
    <xf numFmtId="177" fontId="4" fillId="0" borderId="1" xfId="3" applyNumberFormat="1" applyFont="1" applyFill="1" applyBorder="1" applyAlignment="1" applyProtection="1">
      <alignment horizontal="center" vertical="center" wrapText="1"/>
      <protection locked="0"/>
    </xf>
    <xf numFmtId="177" fontId="4" fillId="0" borderId="1" xfId="3" applyNumberFormat="1" applyFont="1" applyFill="1" applyBorder="1" applyAlignment="1" applyProtection="1">
      <alignment horizontal="center" vertical="center"/>
    </xf>
    <xf numFmtId="0" fontId="4" fillId="3" borderId="1" xfId="0" applyFont="1" applyFill="1" applyBorder="1" applyAlignment="1" applyProtection="1">
      <alignment horizontal="left" vertical="center" wrapText="1"/>
      <protection hidden="1"/>
    </xf>
    <xf numFmtId="0" fontId="4" fillId="0" borderId="1" xfId="3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  <protection hidden="1"/>
    </xf>
    <xf numFmtId="0" fontId="4" fillId="0" borderId="12" xfId="0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Fill="1" applyBorder="1" applyAlignment="1" applyProtection="1">
      <alignment horizontal="left" vertical="center" wrapText="1"/>
    </xf>
    <xf numFmtId="49" fontId="1" fillId="0" borderId="0" xfId="0" applyNumberFormat="1" applyFont="1" applyFill="1" applyBorder="1" applyAlignment="1" applyProtection="1">
      <alignment horizontal="left" vertical="center" wrapText="1"/>
    </xf>
    <xf numFmtId="176" fontId="1" fillId="0" borderId="0" xfId="0" applyNumberFormat="1" applyFont="1" applyFill="1" applyBorder="1" applyAlignment="1" applyProtection="1">
      <alignment horizontal="left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 shrinkToFit="1"/>
    </xf>
    <xf numFmtId="49" fontId="1" fillId="0" borderId="0" xfId="0" applyNumberFormat="1" applyFont="1" applyFill="1" applyBorder="1" applyAlignment="1" applyProtection="1">
      <alignment horizontal="center" vertical="center" wrapText="1" shrinkToFit="1"/>
    </xf>
    <xf numFmtId="176" fontId="1" fillId="0" borderId="0" xfId="0" applyNumberFormat="1" applyFont="1" applyFill="1" applyBorder="1" applyAlignment="1" applyProtection="1">
      <alignment horizontal="center" vertical="center" wrapText="1" shrinkToFit="1"/>
    </xf>
    <xf numFmtId="0" fontId="1" fillId="0" borderId="0" xfId="0" applyFont="1" applyFill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right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1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49" fontId="5" fillId="0" borderId="5" xfId="0" applyNumberFormat="1" applyFont="1" applyFill="1" applyBorder="1" applyAlignment="1" applyProtection="1">
      <alignment horizontal="center" vertical="center" wrapText="1"/>
    </xf>
    <xf numFmtId="176" fontId="5" fillId="0" borderId="5" xfId="0" applyNumberFormat="1" applyFont="1" applyFill="1" applyBorder="1" applyAlignment="1" applyProtection="1">
      <alignment horizontal="center" vertical="center" wrapText="1"/>
    </xf>
    <xf numFmtId="0" fontId="4" fillId="0" borderId="1" xfId="3" applyFont="1" applyFill="1" applyBorder="1" applyAlignment="1" applyProtection="1">
      <alignment vertical="center" wrapText="1"/>
    </xf>
    <xf numFmtId="0" fontId="0" fillId="0" borderId="1" xfId="3" applyFont="1" applyFill="1" applyBorder="1" applyAlignment="1" applyProtection="1"/>
    <xf numFmtId="0" fontId="0" fillId="0" borderId="1" xfId="3" applyFont="1" applyFill="1" applyBorder="1" applyAlignment="1" applyProtection="1">
      <alignment wrapText="1"/>
    </xf>
    <xf numFmtId="0" fontId="1" fillId="0" borderId="6" xfId="0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</xf>
    <xf numFmtId="176" fontId="1" fillId="0" borderId="6" xfId="0" applyNumberFormat="1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 applyProtection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</xf>
    <xf numFmtId="176" fontId="5" fillId="0" borderId="8" xfId="0" applyNumberFormat="1" applyFont="1" applyFill="1" applyBorder="1" applyAlignment="1" applyProtection="1">
      <alignment horizontal="center" vertical="center"/>
    </xf>
    <xf numFmtId="0" fontId="4" fillId="0" borderId="1" xfId="3" applyFont="1" applyFill="1" applyBorder="1" applyAlignment="1" applyProtection="1">
      <alignment horizontal="center" vertical="center" wrapText="1"/>
    </xf>
    <xf numFmtId="0" fontId="4" fillId="0" borderId="2" xfId="3" applyFont="1" applyFill="1" applyBorder="1" applyAlignment="1" applyProtection="1">
      <alignment horizontal="center" vertical="center" wrapText="1"/>
    </xf>
    <xf numFmtId="0" fontId="4" fillId="0" borderId="11" xfId="3" applyFont="1" applyFill="1" applyBorder="1" applyAlignment="1" applyProtection="1">
      <alignment horizontal="center" vertical="center" wrapText="1"/>
    </xf>
    <xf numFmtId="0" fontId="4" fillId="0" borderId="4" xfId="3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 shrinkToFit="1"/>
      <protection locked="0"/>
    </xf>
  </cellXfs>
  <cellStyles count="5">
    <cellStyle name="常规" xfId="0" builtinId="0"/>
    <cellStyle name="常规 2" xfId="3"/>
    <cellStyle name="常规 4" xfId="1"/>
    <cellStyle name="常规_Sheet1" xfId="4"/>
    <cellStyle name="常规_永武路监控系统工程量清单-C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41</xdr:row>
      <xdr:rowOff>144780</xdr:rowOff>
    </xdr:from>
    <xdr:to>
      <xdr:col>6</xdr:col>
      <xdr:colOff>144780</xdr:colOff>
      <xdr:row>42</xdr:row>
      <xdr:rowOff>0</xdr:rowOff>
    </xdr:to>
    <xdr:sp macro="" textlink="">
      <xdr:nvSpPr>
        <xdr:cNvPr id="2" name="Line 2"/>
        <xdr:cNvSpPr>
          <a:spLocks noChangeShapeType="1"/>
        </xdr:cNvSpPr>
      </xdr:nvSpPr>
      <xdr:spPr bwMode="auto">
        <a:xfrm>
          <a:off x="3810000" y="12649200"/>
          <a:ext cx="144780" cy="16002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731520</xdr:colOff>
      <xdr:row>43</xdr:row>
      <xdr:rowOff>0</xdr:rowOff>
    </xdr:from>
    <xdr:to>
      <xdr:col>1</xdr:col>
      <xdr:colOff>838200</xdr:colOff>
      <xdr:row>43</xdr:row>
      <xdr:rowOff>0</xdr:rowOff>
    </xdr:to>
    <xdr:sp macro="" textlink="">
      <xdr:nvSpPr>
        <xdr:cNvPr id="3" name="Line 1"/>
        <xdr:cNvSpPr>
          <a:spLocks noChangeShapeType="1"/>
        </xdr:cNvSpPr>
      </xdr:nvSpPr>
      <xdr:spPr bwMode="auto">
        <a:xfrm>
          <a:off x="1234440" y="13114020"/>
          <a:ext cx="10668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731520</xdr:colOff>
      <xdr:row>43</xdr:row>
      <xdr:rowOff>0</xdr:rowOff>
    </xdr:from>
    <xdr:to>
      <xdr:col>1</xdr:col>
      <xdr:colOff>838200</xdr:colOff>
      <xdr:row>43</xdr:row>
      <xdr:rowOff>0</xdr:rowOff>
    </xdr:to>
    <xdr:sp macro="" textlink="">
      <xdr:nvSpPr>
        <xdr:cNvPr id="4" name="Line 1"/>
        <xdr:cNvSpPr>
          <a:spLocks noChangeShapeType="1"/>
        </xdr:cNvSpPr>
      </xdr:nvSpPr>
      <xdr:spPr bwMode="auto">
        <a:xfrm>
          <a:off x="1234440" y="13114020"/>
          <a:ext cx="10668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731520</xdr:colOff>
      <xdr:row>43</xdr:row>
      <xdr:rowOff>0</xdr:rowOff>
    </xdr:from>
    <xdr:to>
      <xdr:col>1</xdr:col>
      <xdr:colOff>838200</xdr:colOff>
      <xdr:row>43</xdr:row>
      <xdr:rowOff>0</xdr:rowOff>
    </xdr:to>
    <xdr:sp macro="" textlink="">
      <xdr:nvSpPr>
        <xdr:cNvPr id="5" name="Line 1"/>
        <xdr:cNvSpPr>
          <a:spLocks noChangeShapeType="1"/>
        </xdr:cNvSpPr>
      </xdr:nvSpPr>
      <xdr:spPr bwMode="auto">
        <a:xfrm>
          <a:off x="1234440" y="13114020"/>
          <a:ext cx="10668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731520</xdr:colOff>
      <xdr:row>75</xdr:row>
      <xdr:rowOff>0</xdr:rowOff>
    </xdr:from>
    <xdr:to>
      <xdr:col>1</xdr:col>
      <xdr:colOff>838200</xdr:colOff>
      <xdr:row>75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1234440" y="22562820"/>
          <a:ext cx="10668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731520</xdr:colOff>
      <xdr:row>74</xdr:row>
      <xdr:rowOff>0</xdr:rowOff>
    </xdr:from>
    <xdr:to>
      <xdr:col>1</xdr:col>
      <xdr:colOff>838200</xdr:colOff>
      <xdr:row>74</xdr:row>
      <xdr:rowOff>0</xdr:rowOff>
    </xdr:to>
    <xdr:sp macro="" textlink="">
      <xdr:nvSpPr>
        <xdr:cNvPr id="7" name="Line 1"/>
        <xdr:cNvSpPr>
          <a:spLocks noChangeShapeType="1"/>
        </xdr:cNvSpPr>
      </xdr:nvSpPr>
      <xdr:spPr bwMode="auto">
        <a:xfrm>
          <a:off x="1234440" y="22258020"/>
          <a:ext cx="10668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731520</xdr:colOff>
      <xdr:row>43</xdr:row>
      <xdr:rowOff>0</xdr:rowOff>
    </xdr:from>
    <xdr:to>
      <xdr:col>1</xdr:col>
      <xdr:colOff>838200</xdr:colOff>
      <xdr:row>43</xdr:row>
      <xdr:rowOff>0</xdr:rowOff>
    </xdr:to>
    <xdr:sp macro="" textlink="">
      <xdr:nvSpPr>
        <xdr:cNvPr id="8" name="Line 1"/>
        <xdr:cNvSpPr>
          <a:spLocks noChangeShapeType="1"/>
        </xdr:cNvSpPr>
      </xdr:nvSpPr>
      <xdr:spPr bwMode="auto">
        <a:xfrm>
          <a:off x="1234440" y="13114020"/>
          <a:ext cx="10668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731520</xdr:colOff>
      <xdr:row>43</xdr:row>
      <xdr:rowOff>0</xdr:rowOff>
    </xdr:from>
    <xdr:to>
      <xdr:col>1</xdr:col>
      <xdr:colOff>838200</xdr:colOff>
      <xdr:row>43</xdr:row>
      <xdr:rowOff>0</xdr:rowOff>
    </xdr:to>
    <xdr:sp macro="" textlink="">
      <xdr:nvSpPr>
        <xdr:cNvPr id="9" name="Line 1"/>
        <xdr:cNvSpPr>
          <a:spLocks noChangeShapeType="1"/>
        </xdr:cNvSpPr>
      </xdr:nvSpPr>
      <xdr:spPr bwMode="auto">
        <a:xfrm>
          <a:off x="1234440" y="13114020"/>
          <a:ext cx="10668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731520</xdr:colOff>
      <xdr:row>43</xdr:row>
      <xdr:rowOff>0</xdr:rowOff>
    </xdr:from>
    <xdr:to>
      <xdr:col>1</xdr:col>
      <xdr:colOff>838200</xdr:colOff>
      <xdr:row>43</xdr:row>
      <xdr:rowOff>0</xdr:rowOff>
    </xdr:to>
    <xdr:sp macro="" textlink="">
      <xdr:nvSpPr>
        <xdr:cNvPr id="10" name="Line 1"/>
        <xdr:cNvSpPr>
          <a:spLocks noChangeShapeType="1"/>
        </xdr:cNvSpPr>
      </xdr:nvSpPr>
      <xdr:spPr bwMode="auto">
        <a:xfrm>
          <a:off x="1234440" y="13114020"/>
          <a:ext cx="10668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731520</xdr:colOff>
      <xdr:row>77</xdr:row>
      <xdr:rowOff>0</xdr:rowOff>
    </xdr:from>
    <xdr:to>
      <xdr:col>1</xdr:col>
      <xdr:colOff>838200</xdr:colOff>
      <xdr:row>77</xdr:row>
      <xdr:rowOff>0</xdr:rowOff>
    </xdr:to>
    <xdr:sp macro="" textlink="">
      <xdr:nvSpPr>
        <xdr:cNvPr id="11" name="Line 1"/>
        <xdr:cNvSpPr>
          <a:spLocks noChangeShapeType="1"/>
        </xdr:cNvSpPr>
      </xdr:nvSpPr>
      <xdr:spPr bwMode="auto">
        <a:xfrm>
          <a:off x="1234440" y="23172420"/>
          <a:ext cx="10668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41</xdr:row>
      <xdr:rowOff>144780</xdr:rowOff>
    </xdr:from>
    <xdr:to>
      <xdr:col>6</xdr:col>
      <xdr:colOff>144780</xdr:colOff>
      <xdr:row>42</xdr:row>
      <xdr:rowOff>0</xdr:rowOff>
    </xdr:to>
    <xdr:sp macro="" textlink="">
      <xdr:nvSpPr>
        <xdr:cNvPr id="13" name="Line 72"/>
        <xdr:cNvSpPr>
          <a:spLocks noChangeShapeType="1"/>
        </xdr:cNvSpPr>
      </xdr:nvSpPr>
      <xdr:spPr bwMode="auto">
        <a:xfrm>
          <a:off x="3810000" y="12649200"/>
          <a:ext cx="144780" cy="16002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731520</xdr:colOff>
      <xdr:row>43</xdr:row>
      <xdr:rowOff>0</xdr:rowOff>
    </xdr:from>
    <xdr:to>
      <xdr:col>1</xdr:col>
      <xdr:colOff>838200</xdr:colOff>
      <xdr:row>43</xdr:row>
      <xdr:rowOff>0</xdr:rowOff>
    </xdr:to>
    <xdr:sp macro="" textlink="">
      <xdr:nvSpPr>
        <xdr:cNvPr id="14" name="Line 73"/>
        <xdr:cNvSpPr>
          <a:spLocks noChangeShapeType="1"/>
        </xdr:cNvSpPr>
      </xdr:nvSpPr>
      <xdr:spPr bwMode="auto">
        <a:xfrm>
          <a:off x="1234440" y="13114020"/>
          <a:ext cx="10668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731520</xdr:colOff>
      <xdr:row>43</xdr:row>
      <xdr:rowOff>0</xdr:rowOff>
    </xdr:from>
    <xdr:to>
      <xdr:col>1</xdr:col>
      <xdr:colOff>838200</xdr:colOff>
      <xdr:row>43</xdr:row>
      <xdr:rowOff>0</xdr:rowOff>
    </xdr:to>
    <xdr:sp macro="" textlink="">
      <xdr:nvSpPr>
        <xdr:cNvPr id="15" name="Line 74"/>
        <xdr:cNvSpPr>
          <a:spLocks noChangeShapeType="1"/>
        </xdr:cNvSpPr>
      </xdr:nvSpPr>
      <xdr:spPr bwMode="auto">
        <a:xfrm>
          <a:off x="1234440" y="13114020"/>
          <a:ext cx="10668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731520</xdr:colOff>
      <xdr:row>43</xdr:row>
      <xdr:rowOff>0</xdr:rowOff>
    </xdr:from>
    <xdr:to>
      <xdr:col>1</xdr:col>
      <xdr:colOff>838200</xdr:colOff>
      <xdr:row>43</xdr:row>
      <xdr:rowOff>0</xdr:rowOff>
    </xdr:to>
    <xdr:sp macro="" textlink="">
      <xdr:nvSpPr>
        <xdr:cNvPr id="16" name="Line 75"/>
        <xdr:cNvSpPr>
          <a:spLocks noChangeShapeType="1"/>
        </xdr:cNvSpPr>
      </xdr:nvSpPr>
      <xdr:spPr bwMode="auto">
        <a:xfrm>
          <a:off x="1234440" y="13114020"/>
          <a:ext cx="10668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731520</xdr:colOff>
      <xdr:row>75</xdr:row>
      <xdr:rowOff>0</xdr:rowOff>
    </xdr:from>
    <xdr:to>
      <xdr:col>1</xdr:col>
      <xdr:colOff>838200</xdr:colOff>
      <xdr:row>75</xdr:row>
      <xdr:rowOff>0</xdr:rowOff>
    </xdr:to>
    <xdr:sp macro="" textlink="">
      <xdr:nvSpPr>
        <xdr:cNvPr id="17" name="Line 76"/>
        <xdr:cNvSpPr>
          <a:spLocks noChangeShapeType="1"/>
        </xdr:cNvSpPr>
      </xdr:nvSpPr>
      <xdr:spPr bwMode="auto">
        <a:xfrm>
          <a:off x="1234440" y="22562820"/>
          <a:ext cx="10668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731520</xdr:colOff>
      <xdr:row>74</xdr:row>
      <xdr:rowOff>0</xdr:rowOff>
    </xdr:from>
    <xdr:to>
      <xdr:col>1</xdr:col>
      <xdr:colOff>838200</xdr:colOff>
      <xdr:row>74</xdr:row>
      <xdr:rowOff>0</xdr:rowOff>
    </xdr:to>
    <xdr:sp macro="" textlink="">
      <xdr:nvSpPr>
        <xdr:cNvPr id="18" name="Line 77"/>
        <xdr:cNvSpPr>
          <a:spLocks noChangeShapeType="1"/>
        </xdr:cNvSpPr>
      </xdr:nvSpPr>
      <xdr:spPr bwMode="auto">
        <a:xfrm>
          <a:off x="1234440" y="22258020"/>
          <a:ext cx="10668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731520</xdr:colOff>
      <xdr:row>43</xdr:row>
      <xdr:rowOff>0</xdr:rowOff>
    </xdr:from>
    <xdr:to>
      <xdr:col>1</xdr:col>
      <xdr:colOff>838200</xdr:colOff>
      <xdr:row>43</xdr:row>
      <xdr:rowOff>0</xdr:rowOff>
    </xdr:to>
    <xdr:sp macro="" textlink="">
      <xdr:nvSpPr>
        <xdr:cNvPr id="19" name="Line 78"/>
        <xdr:cNvSpPr>
          <a:spLocks noChangeShapeType="1"/>
        </xdr:cNvSpPr>
      </xdr:nvSpPr>
      <xdr:spPr bwMode="auto">
        <a:xfrm>
          <a:off x="1234440" y="13114020"/>
          <a:ext cx="10668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731520</xdr:colOff>
      <xdr:row>43</xdr:row>
      <xdr:rowOff>0</xdr:rowOff>
    </xdr:from>
    <xdr:to>
      <xdr:col>1</xdr:col>
      <xdr:colOff>838200</xdr:colOff>
      <xdr:row>43</xdr:row>
      <xdr:rowOff>0</xdr:rowOff>
    </xdr:to>
    <xdr:sp macro="" textlink="">
      <xdr:nvSpPr>
        <xdr:cNvPr id="20" name="Line 79"/>
        <xdr:cNvSpPr>
          <a:spLocks noChangeShapeType="1"/>
        </xdr:cNvSpPr>
      </xdr:nvSpPr>
      <xdr:spPr bwMode="auto">
        <a:xfrm>
          <a:off x="1234440" y="13114020"/>
          <a:ext cx="10668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731520</xdr:colOff>
      <xdr:row>43</xdr:row>
      <xdr:rowOff>0</xdr:rowOff>
    </xdr:from>
    <xdr:to>
      <xdr:col>1</xdr:col>
      <xdr:colOff>838200</xdr:colOff>
      <xdr:row>43</xdr:row>
      <xdr:rowOff>0</xdr:rowOff>
    </xdr:to>
    <xdr:sp macro="" textlink="">
      <xdr:nvSpPr>
        <xdr:cNvPr id="21" name="Line 80"/>
        <xdr:cNvSpPr>
          <a:spLocks noChangeShapeType="1"/>
        </xdr:cNvSpPr>
      </xdr:nvSpPr>
      <xdr:spPr bwMode="auto">
        <a:xfrm>
          <a:off x="1234440" y="13114020"/>
          <a:ext cx="10668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X526"/>
  <sheetViews>
    <sheetView zoomScale="85" zoomScaleNormal="85" workbookViewId="0">
      <pane ySplit="5" topLeftCell="A6" activePane="bottomLeft" state="frozen"/>
      <selection pane="bottomLeft" activeCell="B6" sqref="B6"/>
    </sheetView>
  </sheetViews>
  <sheetFormatPr defaultColWidth="8.77734375" defaultRowHeight="12"/>
  <cols>
    <col min="1" max="1" width="8.77734375" style="58"/>
    <col min="2" max="2" width="24" style="15" customWidth="1"/>
    <col min="3" max="3" width="6.6640625" style="15" customWidth="1"/>
    <col min="4" max="5" width="6.21875" style="15" customWidth="1"/>
    <col min="6" max="6" width="5.44140625" style="15" bestFit="1" customWidth="1"/>
    <col min="7" max="7" width="7.44140625" style="15" bestFit="1" customWidth="1"/>
    <col min="8" max="8" width="22.88671875" style="15" customWidth="1"/>
    <col min="9" max="9" width="9.21875" style="15" customWidth="1"/>
    <col min="10" max="11" width="11.6640625" style="15" bestFit="1" customWidth="1"/>
    <col min="12" max="12" width="13.88671875" style="15" bestFit="1" customWidth="1"/>
    <col min="13" max="16" width="9.21875" style="15" customWidth="1"/>
    <col min="17" max="17" width="9.44140625" style="15" customWidth="1"/>
    <col min="18" max="19" width="9.21875" style="15" customWidth="1"/>
    <col min="20" max="20" width="7.109375" style="65" customWidth="1"/>
    <col min="21" max="22" width="11" style="60" customWidth="1"/>
    <col min="23" max="23" width="12.44140625" style="61" customWidth="1"/>
    <col min="24" max="24" width="17.21875" style="15" customWidth="1"/>
    <col min="25" max="269" width="8.77734375" style="2"/>
    <col min="270" max="270" width="24" style="2" customWidth="1"/>
    <col min="271" max="271" width="6.6640625" style="2" customWidth="1"/>
    <col min="272" max="272" width="6.21875" style="2" customWidth="1"/>
    <col min="273" max="273" width="5.44140625" style="2" bestFit="1" customWidth="1"/>
    <col min="274" max="274" width="7.44140625" style="2" bestFit="1" customWidth="1"/>
    <col min="275" max="275" width="22.88671875" style="2" customWidth="1"/>
    <col min="276" max="276" width="7.109375" style="2" customWidth="1"/>
    <col min="277" max="278" width="11" style="2" customWidth="1"/>
    <col min="279" max="279" width="12.44140625" style="2" customWidth="1"/>
    <col min="280" max="280" width="17.21875" style="2" customWidth="1"/>
    <col min="281" max="525" width="8.77734375" style="2"/>
    <col min="526" max="526" width="24" style="2" customWidth="1"/>
    <col min="527" max="527" width="6.6640625" style="2" customWidth="1"/>
    <col min="528" max="528" width="6.21875" style="2" customWidth="1"/>
    <col min="529" max="529" width="5.44140625" style="2" bestFit="1" customWidth="1"/>
    <col min="530" max="530" width="7.44140625" style="2" bestFit="1" customWidth="1"/>
    <col min="531" max="531" width="22.88671875" style="2" customWidth="1"/>
    <col min="532" max="532" width="7.109375" style="2" customWidth="1"/>
    <col min="533" max="534" width="11" style="2" customWidth="1"/>
    <col min="535" max="535" width="12.44140625" style="2" customWidth="1"/>
    <col min="536" max="536" width="17.21875" style="2" customWidth="1"/>
    <col min="537" max="781" width="8.77734375" style="2"/>
    <col min="782" max="782" width="24" style="2" customWidth="1"/>
    <col min="783" max="783" width="6.6640625" style="2" customWidth="1"/>
    <col min="784" max="784" width="6.21875" style="2" customWidth="1"/>
    <col min="785" max="785" width="5.44140625" style="2" bestFit="1" customWidth="1"/>
    <col min="786" max="786" width="7.44140625" style="2" bestFit="1" customWidth="1"/>
    <col min="787" max="787" width="22.88671875" style="2" customWidth="1"/>
    <col min="788" max="788" width="7.109375" style="2" customWidth="1"/>
    <col min="789" max="790" width="11" style="2" customWidth="1"/>
    <col min="791" max="791" width="12.44140625" style="2" customWidth="1"/>
    <col min="792" max="792" width="17.21875" style="2" customWidth="1"/>
    <col min="793" max="1037" width="8.77734375" style="2"/>
    <col min="1038" max="1038" width="24" style="2" customWidth="1"/>
    <col min="1039" max="1039" width="6.6640625" style="2" customWidth="1"/>
    <col min="1040" max="1040" width="6.21875" style="2" customWidth="1"/>
    <col min="1041" max="1041" width="5.44140625" style="2" bestFit="1" customWidth="1"/>
    <col min="1042" max="1042" width="7.44140625" style="2" bestFit="1" customWidth="1"/>
    <col min="1043" max="1043" width="22.88671875" style="2" customWidth="1"/>
    <col min="1044" max="1044" width="7.109375" style="2" customWidth="1"/>
    <col min="1045" max="1046" width="11" style="2" customWidth="1"/>
    <col min="1047" max="1047" width="12.44140625" style="2" customWidth="1"/>
    <col min="1048" max="1048" width="17.21875" style="2" customWidth="1"/>
    <col min="1049" max="1293" width="8.77734375" style="2"/>
    <col min="1294" max="1294" width="24" style="2" customWidth="1"/>
    <col min="1295" max="1295" width="6.6640625" style="2" customWidth="1"/>
    <col min="1296" max="1296" width="6.21875" style="2" customWidth="1"/>
    <col min="1297" max="1297" width="5.44140625" style="2" bestFit="1" customWidth="1"/>
    <col min="1298" max="1298" width="7.44140625" style="2" bestFit="1" customWidth="1"/>
    <col min="1299" max="1299" width="22.88671875" style="2" customWidth="1"/>
    <col min="1300" max="1300" width="7.109375" style="2" customWidth="1"/>
    <col min="1301" max="1302" width="11" style="2" customWidth="1"/>
    <col min="1303" max="1303" width="12.44140625" style="2" customWidth="1"/>
    <col min="1304" max="1304" width="17.21875" style="2" customWidth="1"/>
    <col min="1305" max="1549" width="8.77734375" style="2"/>
    <col min="1550" max="1550" width="24" style="2" customWidth="1"/>
    <col min="1551" max="1551" width="6.6640625" style="2" customWidth="1"/>
    <col min="1552" max="1552" width="6.21875" style="2" customWidth="1"/>
    <col min="1553" max="1553" width="5.44140625" style="2" bestFit="1" customWidth="1"/>
    <col min="1554" max="1554" width="7.44140625" style="2" bestFit="1" customWidth="1"/>
    <col min="1555" max="1555" width="22.88671875" style="2" customWidth="1"/>
    <col min="1556" max="1556" width="7.109375" style="2" customWidth="1"/>
    <col min="1557" max="1558" width="11" style="2" customWidth="1"/>
    <col min="1559" max="1559" width="12.44140625" style="2" customWidth="1"/>
    <col min="1560" max="1560" width="17.21875" style="2" customWidth="1"/>
    <col min="1561" max="1805" width="8.77734375" style="2"/>
    <col min="1806" max="1806" width="24" style="2" customWidth="1"/>
    <col min="1807" max="1807" width="6.6640625" style="2" customWidth="1"/>
    <col min="1808" max="1808" width="6.21875" style="2" customWidth="1"/>
    <col min="1809" max="1809" width="5.44140625" style="2" bestFit="1" customWidth="1"/>
    <col min="1810" max="1810" width="7.44140625" style="2" bestFit="1" customWidth="1"/>
    <col min="1811" max="1811" width="22.88671875" style="2" customWidth="1"/>
    <col min="1812" max="1812" width="7.109375" style="2" customWidth="1"/>
    <col min="1813" max="1814" width="11" style="2" customWidth="1"/>
    <col min="1815" max="1815" width="12.44140625" style="2" customWidth="1"/>
    <col min="1816" max="1816" width="17.21875" style="2" customWidth="1"/>
    <col min="1817" max="2061" width="8.77734375" style="2"/>
    <col min="2062" max="2062" width="24" style="2" customWidth="1"/>
    <col min="2063" max="2063" width="6.6640625" style="2" customWidth="1"/>
    <col min="2064" max="2064" width="6.21875" style="2" customWidth="1"/>
    <col min="2065" max="2065" width="5.44140625" style="2" bestFit="1" customWidth="1"/>
    <col min="2066" max="2066" width="7.44140625" style="2" bestFit="1" customWidth="1"/>
    <col min="2067" max="2067" width="22.88671875" style="2" customWidth="1"/>
    <col min="2068" max="2068" width="7.109375" style="2" customWidth="1"/>
    <col min="2069" max="2070" width="11" style="2" customWidth="1"/>
    <col min="2071" max="2071" width="12.44140625" style="2" customWidth="1"/>
    <col min="2072" max="2072" width="17.21875" style="2" customWidth="1"/>
    <col min="2073" max="2317" width="8.77734375" style="2"/>
    <col min="2318" max="2318" width="24" style="2" customWidth="1"/>
    <col min="2319" max="2319" width="6.6640625" style="2" customWidth="1"/>
    <col min="2320" max="2320" width="6.21875" style="2" customWidth="1"/>
    <col min="2321" max="2321" width="5.44140625" style="2" bestFit="1" customWidth="1"/>
    <col min="2322" max="2322" width="7.44140625" style="2" bestFit="1" customWidth="1"/>
    <col min="2323" max="2323" width="22.88671875" style="2" customWidth="1"/>
    <col min="2324" max="2324" width="7.109375" style="2" customWidth="1"/>
    <col min="2325" max="2326" width="11" style="2" customWidth="1"/>
    <col min="2327" max="2327" width="12.44140625" style="2" customWidth="1"/>
    <col min="2328" max="2328" width="17.21875" style="2" customWidth="1"/>
    <col min="2329" max="2573" width="8.77734375" style="2"/>
    <col min="2574" max="2574" width="24" style="2" customWidth="1"/>
    <col min="2575" max="2575" width="6.6640625" style="2" customWidth="1"/>
    <col min="2576" max="2576" width="6.21875" style="2" customWidth="1"/>
    <col min="2577" max="2577" width="5.44140625" style="2" bestFit="1" customWidth="1"/>
    <col min="2578" max="2578" width="7.44140625" style="2" bestFit="1" customWidth="1"/>
    <col min="2579" max="2579" width="22.88671875" style="2" customWidth="1"/>
    <col min="2580" max="2580" width="7.109375" style="2" customWidth="1"/>
    <col min="2581" max="2582" width="11" style="2" customWidth="1"/>
    <col min="2583" max="2583" width="12.44140625" style="2" customWidth="1"/>
    <col min="2584" max="2584" width="17.21875" style="2" customWidth="1"/>
    <col min="2585" max="2829" width="8.77734375" style="2"/>
    <col min="2830" max="2830" width="24" style="2" customWidth="1"/>
    <col min="2831" max="2831" width="6.6640625" style="2" customWidth="1"/>
    <col min="2832" max="2832" width="6.21875" style="2" customWidth="1"/>
    <col min="2833" max="2833" width="5.44140625" style="2" bestFit="1" customWidth="1"/>
    <col min="2834" max="2834" width="7.44140625" style="2" bestFit="1" customWidth="1"/>
    <col min="2835" max="2835" width="22.88671875" style="2" customWidth="1"/>
    <col min="2836" max="2836" width="7.109375" style="2" customWidth="1"/>
    <col min="2837" max="2838" width="11" style="2" customWidth="1"/>
    <col min="2839" max="2839" width="12.44140625" style="2" customWidth="1"/>
    <col min="2840" max="2840" width="17.21875" style="2" customWidth="1"/>
    <col min="2841" max="3085" width="8.77734375" style="2"/>
    <col min="3086" max="3086" width="24" style="2" customWidth="1"/>
    <col min="3087" max="3087" width="6.6640625" style="2" customWidth="1"/>
    <col min="3088" max="3088" width="6.21875" style="2" customWidth="1"/>
    <col min="3089" max="3089" width="5.44140625" style="2" bestFit="1" customWidth="1"/>
    <col min="3090" max="3090" width="7.44140625" style="2" bestFit="1" customWidth="1"/>
    <col min="3091" max="3091" width="22.88671875" style="2" customWidth="1"/>
    <col min="3092" max="3092" width="7.109375" style="2" customWidth="1"/>
    <col min="3093" max="3094" width="11" style="2" customWidth="1"/>
    <col min="3095" max="3095" width="12.44140625" style="2" customWidth="1"/>
    <col min="3096" max="3096" width="17.21875" style="2" customWidth="1"/>
    <col min="3097" max="3341" width="8.77734375" style="2"/>
    <col min="3342" max="3342" width="24" style="2" customWidth="1"/>
    <col min="3343" max="3343" width="6.6640625" style="2" customWidth="1"/>
    <col min="3344" max="3344" width="6.21875" style="2" customWidth="1"/>
    <col min="3345" max="3345" width="5.44140625" style="2" bestFit="1" customWidth="1"/>
    <col min="3346" max="3346" width="7.44140625" style="2" bestFit="1" customWidth="1"/>
    <col min="3347" max="3347" width="22.88671875" style="2" customWidth="1"/>
    <col min="3348" max="3348" width="7.109375" style="2" customWidth="1"/>
    <col min="3349" max="3350" width="11" style="2" customWidth="1"/>
    <col min="3351" max="3351" width="12.44140625" style="2" customWidth="1"/>
    <col min="3352" max="3352" width="17.21875" style="2" customWidth="1"/>
    <col min="3353" max="3597" width="8.77734375" style="2"/>
    <col min="3598" max="3598" width="24" style="2" customWidth="1"/>
    <col min="3599" max="3599" width="6.6640625" style="2" customWidth="1"/>
    <col min="3600" max="3600" width="6.21875" style="2" customWidth="1"/>
    <col min="3601" max="3601" width="5.44140625" style="2" bestFit="1" customWidth="1"/>
    <col min="3602" max="3602" width="7.44140625" style="2" bestFit="1" customWidth="1"/>
    <col min="3603" max="3603" width="22.88671875" style="2" customWidth="1"/>
    <col min="3604" max="3604" width="7.109375" style="2" customWidth="1"/>
    <col min="3605" max="3606" width="11" style="2" customWidth="1"/>
    <col min="3607" max="3607" width="12.44140625" style="2" customWidth="1"/>
    <col min="3608" max="3608" width="17.21875" style="2" customWidth="1"/>
    <col min="3609" max="3853" width="8.77734375" style="2"/>
    <col min="3854" max="3854" width="24" style="2" customWidth="1"/>
    <col min="3855" max="3855" width="6.6640625" style="2" customWidth="1"/>
    <col min="3856" max="3856" width="6.21875" style="2" customWidth="1"/>
    <col min="3857" max="3857" width="5.44140625" style="2" bestFit="1" customWidth="1"/>
    <col min="3858" max="3858" width="7.44140625" style="2" bestFit="1" customWidth="1"/>
    <col min="3859" max="3859" width="22.88671875" style="2" customWidth="1"/>
    <col min="3860" max="3860" width="7.109375" style="2" customWidth="1"/>
    <col min="3861" max="3862" width="11" style="2" customWidth="1"/>
    <col min="3863" max="3863" width="12.44140625" style="2" customWidth="1"/>
    <col min="3864" max="3864" width="17.21875" style="2" customWidth="1"/>
    <col min="3865" max="4109" width="8.77734375" style="2"/>
    <col min="4110" max="4110" width="24" style="2" customWidth="1"/>
    <col min="4111" max="4111" width="6.6640625" style="2" customWidth="1"/>
    <col min="4112" max="4112" width="6.21875" style="2" customWidth="1"/>
    <col min="4113" max="4113" width="5.44140625" style="2" bestFit="1" customWidth="1"/>
    <col min="4114" max="4114" width="7.44140625" style="2" bestFit="1" customWidth="1"/>
    <col min="4115" max="4115" width="22.88671875" style="2" customWidth="1"/>
    <col min="4116" max="4116" width="7.109375" style="2" customWidth="1"/>
    <col min="4117" max="4118" width="11" style="2" customWidth="1"/>
    <col min="4119" max="4119" width="12.44140625" style="2" customWidth="1"/>
    <col min="4120" max="4120" width="17.21875" style="2" customWidth="1"/>
    <col min="4121" max="4365" width="8.77734375" style="2"/>
    <col min="4366" max="4366" width="24" style="2" customWidth="1"/>
    <col min="4367" max="4367" width="6.6640625" style="2" customWidth="1"/>
    <col min="4368" max="4368" width="6.21875" style="2" customWidth="1"/>
    <col min="4369" max="4369" width="5.44140625" style="2" bestFit="1" customWidth="1"/>
    <col min="4370" max="4370" width="7.44140625" style="2" bestFit="1" customWidth="1"/>
    <col min="4371" max="4371" width="22.88671875" style="2" customWidth="1"/>
    <col min="4372" max="4372" width="7.109375" style="2" customWidth="1"/>
    <col min="4373" max="4374" width="11" style="2" customWidth="1"/>
    <col min="4375" max="4375" width="12.44140625" style="2" customWidth="1"/>
    <col min="4376" max="4376" width="17.21875" style="2" customWidth="1"/>
    <col min="4377" max="4621" width="8.77734375" style="2"/>
    <col min="4622" max="4622" width="24" style="2" customWidth="1"/>
    <col min="4623" max="4623" width="6.6640625" style="2" customWidth="1"/>
    <col min="4624" max="4624" width="6.21875" style="2" customWidth="1"/>
    <col min="4625" max="4625" width="5.44140625" style="2" bestFit="1" customWidth="1"/>
    <col min="4626" max="4626" width="7.44140625" style="2" bestFit="1" customWidth="1"/>
    <col min="4627" max="4627" width="22.88671875" style="2" customWidth="1"/>
    <col min="4628" max="4628" width="7.109375" style="2" customWidth="1"/>
    <col min="4629" max="4630" width="11" style="2" customWidth="1"/>
    <col min="4631" max="4631" width="12.44140625" style="2" customWidth="1"/>
    <col min="4632" max="4632" width="17.21875" style="2" customWidth="1"/>
    <col min="4633" max="4877" width="8.77734375" style="2"/>
    <col min="4878" max="4878" width="24" style="2" customWidth="1"/>
    <col min="4879" max="4879" width="6.6640625" style="2" customWidth="1"/>
    <col min="4880" max="4880" width="6.21875" style="2" customWidth="1"/>
    <col min="4881" max="4881" width="5.44140625" style="2" bestFit="1" customWidth="1"/>
    <col min="4882" max="4882" width="7.44140625" style="2" bestFit="1" customWidth="1"/>
    <col min="4883" max="4883" width="22.88671875" style="2" customWidth="1"/>
    <col min="4884" max="4884" width="7.109375" style="2" customWidth="1"/>
    <col min="4885" max="4886" width="11" style="2" customWidth="1"/>
    <col min="4887" max="4887" width="12.44140625" style="2" customWidth="1"/>
    <col min="4888" max="4888" width="17.21875" style="2" customWidth="1"/>
    <col min="4889" max="5133" width="8.77734375" style="2"/>
    <col min="5134" max="5134" width="24" style="2" customWidth="1"/>
    <col min="5135" max="5135" width="6.6640625" style="2" customWidth="1"/>
    <col min="5136" max="5136" width="6.21875" style="2" customWidth="1"/>
    <col min="5137" max="5137" width="5.44140625" style="2" bestFit="1" customWidth="1"/>
    <col min="5138" max="5138" width="7.44140625" style="2" bestFit="1" customWidth="1"/>
    <col min="5139" max="5139" width="22.88671875" style="2" customWidth="1"/>
    <col min="5140" max="5140" width="7.109375" style="2" customWidth="1"/>
    <col min="5141" max="5142" width="11" style="2" customWidth="1"/>
    <col min="5143" max="5143" width="12.44140625" style="2" customWidth="1"/>
    <col min="5144" max="5144" width="17.21875" style="2" customWidth="1"/>
    <col min="5145" max="5389" width="8.77734375" style="2"/>
    <col min="5390" max="5390" width="24" style="2" customWidth="1"/>
    <col min="5391" max="5391" width="6.6640625" style="2" customWidth="1"/>
    <col min="5392" max="5392" width="6.21875" style="2" customWidth="1"/>
    <col min="5393" max="5393" width="5.44140625" style="2" bestFit="1" customWidth="1"/>
    <col min="5394" max="5394" width="7.44140625" style="2" bestFit="1" customWidth="1"/>
    <col min="5395" max="5395" width="22.88671875" style="2" customWidth="1"/>
    <col min="5396" max="5396" width="7.109375" style="2" customWidth="1"/>
    <col min="5397" max="5398" width="11" style="2" customWidth="1"/>
    <col min="5399" max="5399" width="12.44140625" style="2" customWidth="1"/>
    <col min="5400" max="5400" width="17.21875" style="2" customWidth="1"/>
    <col min="5401" max="5645" width="8.77734375" style="2"/>
    <col min="5646" max="5646" width="24" style="2" customWidth="1"/>
    <col min="5647" max="5647" width="6.6640625" style="2" customWidth="1"/>
    <col min="5648" max="5648" width="6.21875" style="2" customWidth="1"/>
    <col min="5649" max="5649" width="5.44140625" style="2" bestFit="1" customWidth="1"/>
    <col min="5650" max="5650" width="7.44140625" style="2" bestFit="1" customWidth="1"/>
    <col min="5651" max="5651" width="22.88671875" style="2" customWidth="1"/>
    <col min="5652" max="5652" width="7.109375" style="2" customWidth="1"/>
    <col min="5653" max="5654" width="11" style="2" customWidth="1"/>
    <col min="5655" max="5655" width="12.44140625" style="2" customWidth="1"/>
    <col min="5656" max="5656" width="17.21875" style="2" customWidth="1"/>
    <col min="5657" max="5901" width="8.77734375" style="2"/>
    <col min="5902" max="5902" width="24" style="2" customWidth="1"/>
    <col min="5903" max="5903" width="6.6640625" style="2" customWidth="1"/>
    <col min="5904" max="5904" width="6.21875" style="2" customWidth="1"/>
    <col min="5905" max="5905" width="5.44140625" style="2" bestFit="1" customWidth="1"/>
    <col min="5906" max="5906" width="7.44140625" style="2" bestFit="1" customWidth="1"/>
    <col min="5907" max="5907" width="22.88671875" style="2" customWidth="1"/>
    <col min="5908" max="5908" width="7.109375" style="2" customWidth="1"/>
    <col min="5909" max="5910" width="11" style="2" customWidth="1"/>
    <col min="5911" max="5911" width="12.44140625" style="2" customWidth="1"/>
    <col min="5912" max="5912" width="17.21875" style="2" customWidth="1"/>
    <col min="5913" max="6157" width="8.77734375" style="2"/>
    <col min="6158" max="6158" width="24" style="2" customWidth="1"/>
    <col min="6159" max="6159" width="6.6640625" style="2" customWidth="1"/>
    <col min="6160" max="6160" width="6.21875" style="2" customWidth="1"/>
    <col min="6161" max="6161" width="5.44140625" style="2" bestFit="1" customWidth="1"/>
    <col min="6162" max="6162" width="7.44140625" style="2" bestFit="1" customWidth="1"/>
    <col min="6163" max="6163" width="22.88671875" style="2" customWidth="1"/>
    <col min="6164" max="6164" width="7.109375" style="2" customWidth="1"/>
    <col min="6165" max="6166" width="11" style="2" customWidth="1"/>
    <col min="6167" max="6167" width="12.44140625" style="2" customWidth="1"/>
    <col min="6168" max="6168" width="17.21875" style="2" customWidth="1"/>
    <col min="6169" max="6413" width="8.77734375" style="2"/>
    <col min="6414" max="6414" width="24" style="2" customWidth="1"/>
    <col min="6415" max="6415" width="6.6640625" style="2" customWidth="1"/>
    <col min="6416" max="6416" width="6.21875" style="2" customWidth="1"/>
    <col min="6417" max="6417" width="5.44140625" style="2" bestFit="1" customWidth="1"/>
    <col min="6418" max="6418" width="7.44140625" style="2" bestFit="1" customWidth="1"/>
    <col min="6419" max="6419" width="22.88671875" style="2" customWidth="1"/>
    <col min="6420" max="6420" width="7.109375" style="2" customWidth="1"/>
    <col min="6421" max="6422" width="11" style="2" customWidth="1"/>
    <col min="6423" max="6423" width="12.44140625" style="2" customWidth="1"/>
    <col min="6424" max="6424" width="17.21875" style="2" customWidth="1"/>
    <col min="6425" max="6669" width="8.77734375" style="2"/>
    <col min="6670" max="6670" width="24" style="2" customWidth="1"/>
    <col min="6671" max="6671" width="6.6640625" style="2" customWidth="1"/>
    <col min="6672" max="6672" width="6.21875" style="2" customWidth="1"/>
    <col min="6673" max="6673" width="5.44140625" style="2" bestFit="1" customWidth="1"/>
    <col min="6674" max="6674" width="7.44140625" style="2" bestFit="1" customWidth="1"/>
    <col min="6675" max="6675" width="22.88671875" style="2" customWidth="1"/>
    <col min="6676" max="6676" width="7.109375" style="2" customWidth="1"/>
    <col min="6677" max="6678" width="11" style="2" customWidth="1"/>
    <col min="6679" max="6679" width="12.44140625" style="2" customWidth="1"/>
    <col min="6680" max="6680" width="17.21875" style="2" customWidth="1"/>
    <col min="6681" max="6925" width="8.77734375" style="2"/>
    <col min="6926" max="6926" width="24" style="2" customWidth="1"/>
    <col min="6927" max="6927" width="6.6640625" style="2" customWidth="1"/>
    <col min="6928" max="6928" width="6.21875" style="2" customWidth="1"/>
    <col min="6929" max="6929" width="5.44140625" style="2" bestFit="1" customWidth="1"/>
    <col min="6930" max="6930" width="7.44140625" style="2" bestFit="1" customWidth="1"/>
    <col min="6931" max="6931" width="22.88671875" style="2" customWidth="1"/>
    <col min="6932" max="6932" width="7.109375" style="2" customWidth="1"/>
    <col min="6933" max="6934" width="11" style="2" customWidth="1"/>
    <col min="6935" max="6935" width="12.44140625" style="2" customWidth="1"/>
    <col min="6936" max="6936" width="17.21875" style="2" customWidth="1"/>
    <col min="6937" max="7181" width="8.77734375" style="2"/>
    <col min="7182" max="7182" width="24" style="2" customWidth="1"/>
    <col min="7183" max="7183" width="6.6640625" style="2" customWidth="1"/>
    <col min="7184" max="7184" width="6.21875" style="2" customWidth="1"/>
    <col min="7185" max="7185" width="5.44140625" style="2" bestFit="1" customWidth="1"/>
    <col min="7186" max="7186" width="7.44140625" style="2" bestFit="1" customWidth="1"/>
    <col min="7187" max="7187" width="22.88671875" style="2" customWidth="1"/>
    <col min="7188" max="7188" width="7.109375" style="2" customWidth="1"/>
    <col min="7189" max="7190" width="11" style="2" customWidth="1"/>
    <col min="7191" max="7191" width="12.44140625" style="2" customWidth="1"/>
    <col min="7192" max="7192" width="17.21875" style="2" customWidth="1"/>
    <col min="7193" max="7437" width="8.77734375" style="2"/>
    <col min="7438" max="7438" width="24" style="2" customWidth="1"/>
    <col min="7439" max="7439" width="6.6640625" style="2" customWidth="1"/>
    <col min="7440" max="7440" width="6.21875" style="2" customWidth="1"/>
    <col min="7441" max="7441" width="5.44140625" style="2" bestFit="1" customWidth="1"/>
    <col min="7442" max="7442" width="7.44140625" style="2" bestFit="1" customWidth="1"/>
    <col min="7443" max="7443" width="22.88671875" style="2" customWidth="1"/>
    <col min="7444" max="7444" width="7.109375" style="2" customWidth="1"/>
    <col min="7445" max="7446" width="11" style="2" customWidth="1"/>
    <col min="7447" max="7447" width="12.44140625" style="2" customWidth="1"/>
    <col min="7448" max="7448" width="17.21875" style="2" customWidth="1"/>
    <col min="7449" max="7693" width="8.77734375" style="2"/>
    <col min="7694" max="7694" width="24" style="2" customWidth="1"/>
    <col min="7695" max="7695" width="6.6640625" style="2" customWidth="1"/>
    <col min="7696" max="7696" width="6.21875" style="2" customWidth="1"/>
    <col min="7697" max="7697" width="5.44140625" style="2" bestFit="1" customWidth="1"/>
    <col min="7698" max="7698" width="7.44140625" style="2" bestFit="1" customWidth="1"/>
    <col min="7699" max="7699" width="22.88671875" style="2" customWidth="1"/>
    <col min="7700" max="7700" width="7.109375" style="2" customWidth="1"/>
    <col min="7701" max="7702" width="11" style="2" customWidth="1"/>
    <col min="7703" max="7703" width="12.44140625" style="2" customWidth="1"/>
    <col min="7704" max="7704" width="17.21875" style="2" customWidth="1"/>
    <col min="7705" max="7949" width="8.77734375" style="2"/>
    <col min="7950" max="7950" width="24" style="2" customWidth="1"/>
    <col min="7951" max="7951" width="6.6640625" style="2" customWidth="1"/>
    <col min="7952" max="7952" width="6.21875" style="2" customWidth="1"/>
    <col min="7953" max="7953" width="5.44140625" style="2" bestFit="1" customWidth="1"/>
    <col min="7954" max="7954" width="7.44140625" style="2" bestFit="1" customWidth="1"/>
    <col min="7955" max="7955" width="22.88671875" style="2" customWidth="1"/>
    <col min="7956" max="7956" width="7.109375" style="2" customWidth="1"/>
    <col min="7957" max="7958" width="11" style="2" customWidth="1"/>
    <col min="7959" max="7959" width="12.44140625" style="2" customWidth="1"/>
    <col min="7960" max="7960" width="17.21875" style="2" customWidth="1"/>
    <col min="7961" max="8205" width="8.77734375" style="2"/>
    <col min="8206" max="8206" width="24" style="2" customWidth="1"/>
    <col min="8207" max="8207" width="6.6640625" style="2" customWidth="1"/>
    <col min="8208" max="8208" width="6.21875" style="2" customWidth="1"/>
    <col min="8209" max="8209" width="5.44140625" style="2" bestFit="1" customWidth="1"/>
    <col min="8210" max="8210" width="7.44140625" style="2" bestFit="1" customWidth="1"/>
    <col min="8211" max="8211" width="22.88671875" style="2" customWidth="1"/>
    <col min="8212" max="8212" width="7.109375" style="2" customWidth="1"/>
    <col min="8213" max="8214" width="11" style="2" customWidth="1"/>
    <col min="8215" max="8215" width="12.44140625" style="2" customWidth="1"/>
    <col min="8216" max="8216" width="17.21875" style="2" customWidth="1"/>
    <col min="8217" max="8461" width="8.77734375" style="2"/>
    <col min="8462" max="8462" width="24" style="2" customWidth="1"/>
    <col min="8463" max="8463" width="6.6640625" style="2" customWidth="1"/>
    <col min="8464" max="8464" width="6.21875" style="2" customWidth="1"/>
    <col min="8465" max="8465" width="5.44140625" style="2" bestFit="1" customWidth="1"/>
    <col min="8466" max="8466" width="7.44140625" style="2" bestFit="1" customWidth="1"/>
    <col min="8467" max="8467" width="22.88671875" style="2" customWidth="1"/>
    <col min="8468" max="8468" width="7.109375" style="2" customWidth="1"/>
    <col min="8469" max="8470" width="11" style="2" customWidth="1"/>
    <col min="8471" max="8471" width="12.44140625" style="2" customWidth="1"/>
    <col min="8472" max="8472" width="17.21875" style="2" customWidth="1"/>
    <col min="8473" max="8717" width="8.77734375" style="2"/>
    <col min="8718" max="8718" width="24" style="2" customWidth="1"/>
    <col min="8719" max="8719" width="6.6640625" style="2" customWidth="1"/>
    <col min="8720" max="8720" width="6.21875" style="2" customWidth="1"/>
    <col min="8721" max="8721" width="5.44140625" style="2" bestFit="1" customWidth="1"/>
    <col min="8722" max="8722" width="7.44140625" style="2" bestFit="1" customWidth="1"/>
    <col min="8723" max="8723" width="22.88671875" style="2" customWidth="1"/>
    <col min="8724" max="8724" width="7.109375" style="2" customWidth="1"/>
    <col min="8725" max="8726" width="11" style="2" customWidth="1"/>
    <col min="8727" max="8727" width="12.44140625" style="2" customWidth="1"/>
    <col min="8728" max="8728" width="17.21875" style="2" customWidth="1"/>
    <col min="8729" max="8973" width="8.77734375" style="2"/>
    <col min="8974" max="8974" width="24" style="2" customWidth="1"/>
    <col min="8975" max="8975" width="6.6640625" style="2" customWidth="1"/>
    <col min="8976" max="8976" width="6.21875" style="2" customWidth="1"/>
    <col min="8977" max="8977" width="5.44140625" style="2" bestFit="1" customWidth="1"/>
    <col min="8978" max="8978" width="7.44140625" style="2" bestFit="1" customWidth="1"/>
    <col min="8979" max="8979" width="22.88671875" style="2" customWidth="1"/>
    <col min="8980" max="8980" width="7.109375" style="2" customWidth="1"/>
    <col min="8981" max="8982" width="11" style="2" customWidth="1"/>
    <col min="8983" max="8983" width="12.44140625" style="2" customWidth="1"/>
    <col min="8984" max="8984" width="17.21875" style="2" customWidth="1"/>
    <col min="8985" max="9229" width="8.77734375" style="2"/>
    <col min="9230" max="9230" width="24" style="2" customWidth="1"/>
    <col min="9231" max="9231" width="6.6640625" style="2" customWidth="1"/>
    <col min="9232" max="9232" width="6.21875" style="2" customWidth="1"/>
    <col min="9233" max="9233" width="5.44140625" style="2" bestFit="1" customWidth="1"/>
    <col min="9234" max="9234" width="7.44140625" style="2" bestFit="1" customWidth="1"/>
    <col min="9235" max="9235" width="22.88671875" style="2" customWidth="1"/>
    <col min="9236" max="9236" width="7.109375" style="2" customWidth="1"/>
    <col min="9237" max="9238" width="11" style="2" customWidth="1"/>
    <col min="9239" max="9239" width="12.44140625" style="2" customWidth="1"/>
    <col min="9240" max="9240" width="17.21875" style="2" customWidth="1"/>
    <col min="9241" max="9485" width="8.77734375" style="2"/>
    <col min="9486" max="9486" width="24" style="2" customWidth="1"/>
    <col min="9487" max="9487" width="6.6640625" style="2" customWidth="1"/>
    <col min="9488" max="9488" width="6.21875" style="2" customWidth="1"/>
    <col min="9489" max="9489" width="5.44140625" style="2" bestFit="1" customWidth="1"/>
    <col min="9490" max="9490" width="7.44140625" style="2" bestFit="1" customWidth="1"/>
    <col min="9491" max="9491" width="22.88671875" style="2" customWidth="1"/>
    <col min="9492" max="9492" width="7.109375" style="2" customWidth="1"/>
    <col min="9493" max="9494" width="11" style="2" customWidth="1"/>
    <col min="9495" max="9495" width="12.44140625" style="2" customWidth="1"/>
    <col min="9496" max="9496" width="17.21875" style="2" customWidth="1"/>
    <col min="9497" max="9741" width="8.77734375" style="2"/>
    <col min="9742" max="9742" width="24" style="2" customWidth="1"/>
    <col min="9743" max="9743" width="6.6640625" style="2" customWidth="1"/>
    <col min="9744" max="9744" width="6.21875" style="2" customWidth="1"/>
    <col min="9745" max="9745" width="5.44140625" style="2" bestFit="1" customWidth="1"/>
    <col min="9746" max="9746" width="7.44140625" style="2" bestFit="1" customWidth="1"/>
    <col min="9747" max="9747" width="22.88671875" style="2" customWidth="1"/>
    <col min="9748" max="9748" width="7.109375" style="2" customWidth="1"/>
    <col min="9749" max="9750" width="11" style="2" customWidth="1"/>
    <col min="9751" max="9751" width="12.44140625" style="2" customWidth="1"/>
    <col min="9752" max="9752" width="17.21875" style="2" customWidth="1"/>
    <col min="9753" max="9997" width="8.77734375" style="2"/>
    <col min="9998" max="9998" width="24" style="2" customWidth="1"/>
    <col min="9999" max="9999" width="6.6640625" style="2" customWidth="1"/>
    <col min="10000" max="10000" width="6.21875" style="2" customWidth="1"/>
    <col min="10001" max="10001" width="5.44140625" style="2" bestFit="1" customWidth="1"/>
    <col min="10002" max="10002" width="7.44140625" style="2" bestFit="1" customWidth="1"/>
    <col min="10003" max="10003" width="22.88671875" style="2" customWidth="1"/>
    <col min="10004" max="10004" width="7.109375" style="2" customWidth="1"/>
    <col min="10005" max="10006" width="11" style="2" customWidth="1"/>
    <col min="10007" max="10007" width="12.44140625" style="2" customWidth="1"/>
    <col min="10008" max="10008" width="17.21875" style="2" customWidth="1"/>
    <col min="10009" max="10253" width="8.77734375" style="2"/>
    <col min="10254" max="10254" width="24" style="2" customWidth="1"/>
    <col min="10255" max="10255" width="6.6640625" style="2" customWidth="1"/>
    <col min="10256" max="10256" width="6.21875" style="2" customWidth="1"/>
    <col min="10257" max="10257" width="5.44140625" style="2" bestFit="1" customWidth="1"/>
    <col min="10258" max="10258" width="7.44140625" style="2" bestFit="1" customWidth="1"/>
    <col min="10259" max="10259" width="22.88671875" style="2" customWidth="1"/>
    <col min="10260" max="10260" width="7.109375" style="2" customWidth="1"/>
    <col min="10261" max="10262" width="11" style="2" customWidth="1"/>
    <col min="10263" max="10263" width="12.44140625" style="2" customWidth="1"/>
    <col min="10264" max="10264" width="17.21875" style="2" customWidth="1"/>
    <col min="10265" max="10509" width="8.77734375" style="2"/>
    <col min="10510" max="10510" width="24" style="2" customWidth="1"/>
    <col min="10511" max="10511" width="6.6640625" style="2" customWidth="1"/>
    <col min="10512" max="10512" width="6.21875" style="2" customWidth="1"/>
    <col min="10513" max="10513" width="5.44140625" style="2" bestFit="1" customWidth="1"/>
    <col min="10514" max="10514" width="7.44140625" style="2" bestFit="1" customWidth="1"/>
    <col min="10515" max="10515" width="22.88671875" style="2" customWidth="1"/>
    <col min="10516" max="10516" width="7.109375" style="2" customWidth="1"/>
    <col min="10517" max="10518" width="11" style="2" customWidth="1"/>
    <col min="10519" max="10519" width="12.44140625" style="2" customWidth="1"/>
    <col min="10520" max="10520" width="17.21875" style="2" customWidth="1"/>
    <col min="10521" max="10765" width="8.77734375" style="2"/>
    <col min="10766" max="10766" width="24" style="2" customWidth="1"/>
    <col min="10767" max="10767" width="6.6640625" style="2" customWidth="1"/>
    <col min="10768" max="10768" width="6.21875" style="2" customWidth="1"/>
    <col min="10769" max="10769" width="5.44140625" style="2" bestFit="1" customWidth="1"/>
    <col min="10770" max="10770" width="7.44140625" style="2" bestFit="1" customWidth="1"/>
    <col min="10771" max="10771" width="22.88671875" style="2" customWidth="1"/>
    <col min="10772" max="10772" width="7.109375" style="2" customWidth="1"/>
    <col min="10773" max="10774" width="11" style="2" customWidth="1"/>
    <col min="10775" max="10775" width="12.44140625" style="2" customWidth="1"/>
    <col min="10776" max="10776" width="17.21875" style="2" customWidth="1"/>
    <col min="10777" max="11021" width="8.77734375" style="2"/>
    <col min="11022" max="11022" width="24" style="2" customWidth="1"/>
    <col min="11023" max="11023" width="6.6640625" style="2" customWidth="1"/>
    <col min="11024" max="11024" width="6.21875" style="2" customWidth="1"/>
    <col min="11025" max="11025" width="5.44140625" style="2" bestFit="1" customWidth="1"/>
    <col min="11026" max="11026" width="7.44140625" style="2" bestFit="1" customWidth="1"/>
    <col min="11027" max="11027" width="22.88671875" style="2" customWidth="1"/>
    <col min="11028" max="11028" width="7.109375" style="2" customWidth="1"/>
    <col min="11029" max="11030" width="11" style="2" customWidth="1"/>
    <col min="11031" max="11031" width="12.44140625" style="2" customWidth="1"/>
    <col min="11032" max="11032" width="17.21875" style="2" customWidth="1"/>
    <col min="11033" max="11277" width="8.77734375" style="2"/>
    <col min="11278" max="11278" width="24" style="2" customWidth="1"/>
    <col min="11279" max="11279" width="6.6640625" style="2" customWidth="1"/>
    <col min="11280" max="11280" width="6.21875" style="2" customWidth="1"/>
    <col min="11281" max="11281" width="5.44140625" style="2" bestFit="1" customWidth="1"/>
    <col min="11282" max="11282" width="7.44140625" style="2" bestFit="1" customWidth="1"/>
    <col min="11283" max="11283" width="22.88671875" style="2" customWidth="1"/>
    <col min="11284" max="11284" width="7.109375" style="2" customWidth="1"/>
    <col min="11285" max="11286" width="11" style="2" customWidth="1"/>
    <col min="11287" max="11287" width="12.44140625" style="2" customWidth="1"/>
    <col min="11288" max="11288" width="17.21875" style="2" customWidth="1"/>
    <col min="11289" max="11533" width="8.77734375" style="2"/>
    <col min="11534" max="11534" width="24" style="2" customWidth="1"/>
    <col min="11535" max="11535" width="6.6640625" style="2" customWidth="1"/>
    <col min="11536" max="11536" width="6.21875" style="2" customWidth="1"/>
    <col min="11537" max="11537" width="5.44140625" style="2" bestFit="1" customWidth="1"/>
    <col min="11538" max="11538" width="7.44140625" style="2" bestFit="1" customWidth="1"/>
    <col min="11539" max="11539" width="22.88671875" style="2" customWidth="1"/>
    <col min="11540" max="11540" width="7.109375" style="2" customWidth="1"/>
    <col min="11541" max="11542" width="11" style="2" customWidth="1"/>
    <col min="11543" max="11543" width="12.44140625" style="2" customWidth="1"/>
    <col min="11544" max="11544" width="17.21875" style="2" customWidth="1"/>
    <col min="11545" max="11789" width="8.77734375" style="2"/>
    <col min="11790" max="11790" width="24" style="2" customWidth="1"/>
    <col min="11791" max="11791" width="6.6640625" style="2" customWidth="1"/>
    <col min="11792" max="11792" width="6.21875" style="2" customWidth="1"/>
    <col min="11793" max="11793" width="5.44140625" style="2" bestFit="1" customWidth="1"/>
    <col min="11794" max="11794" width="7.44140625" style="2" bestFit="1" customWidth="1"/>
    <col min="11795" max="11795" width="22.88671875" style="2" customWidth="1"/>
    <col min="11796" max="11796" width="7.109375" style="2" customWidth="1"/>
    <col min="11797" max="11798" width="11" style="2" customWidth="1"/>
    <col min="11799" max="11799" width="12.44140625" style="2" customWidth="1"/>
    <col min="11800" max="11800" width="17.21875" style="2" customWidth="1"/>
    <col min="11801" max="12045" width="8.77734375" style="2"/>
    <col min="12046" max="12046" width="24" style="2" customWidth="1"/>
    <col min="12047" max="12047" width="6.6640625" style="2" customWidth="1"/>
    <col min="12048" max="12048" width="6.21875" style="2" customWidth="1"/>
    <col min="12049" max="12049" width="5.44140625" style="2" bestFit="1" customWidth="1"/>
    <col min="12050" max="12050" width="7.44140625" style="2" bestFit="1" customWidth="1"/>
    <col min="12051" max="12051" width="22.88671875" style="2" customWidth="1"/>
    <col min="12052" max="12052" width="7.109375" style="2" customWidth="1"/>
    <col min="12053" max="12054" width="11" style="2" customWidth="1"/>
    <col min="12055" max="12055" width="12.44140625" style="2" customWidth="1"/>
    <col min="12056" max="12056" width="17.21875" style="2" customWidth="1"/>
    <col min="12057" max="12301" width="8.77734375" style="2"/>
    <col min="12302" max="12302" width="24" style="2" customWidth="1"/>
    <col min="12303" max="12303" width="6.6640625" style="2" customWidth="1"/>
    <col min="12304" max="12304" width="6.21875" style="2" customWidth="1"/>
    <col min="12305" max="12305" width="5.44140625" style="2" bestFit="1" customWidth="1"/>
    <col min="12306" max="12306" width="7.44140625" style="2" bestFit="1" customWidth="1"/>
    <col min="12307" max="12307" width="22.88671875" style="2" customWidth="1"/>
    <col min="12308" max="12308" width="7.109375" style="2" customWidth="1"/>
    <col min="12309" max="12310" width="11" style="2" customWidth="1"/>
    <col min="12311" max="12311" width="12.44140625" style="2" customWidth="1"/>
    <col min="12312" max="12312" width="17.21875" style="2" customWidth="1"/>
    <col min="12313" max="12557" width="8.77734375" style="2"/>
    <col min="12558" max="12558" width="24" style="2" customWidth="1"/>
    <col min="12559" max="12559" width="6.6640625" style="2" customWidth="1"/>
    <col min="12560" max="12560" width="6.21875" style="2" customWidth="1"/>
    <col min="12561" max="12561" width="5.44140625" style="2" bestFit="1" customWidth="1"/>
    <col min="12562" max="12562" width="7.44140625" style="2" bestFit="1" customWidth="1"/>
    <col min="12563" max="12563" width="22.88671875" style="2" customWidth="1"/>
    <col min="12564" max="12564" width="7.109375" style="2" customWidth="1"/>
    <col min="12565" max="12566" width="11" style="2" customWidth="1"/>
    <col min="12567" max="12567" width="12.44140625" style="2" customWidth="1"/>
    <col min="12568" max="12568" width="17.21875" style="2" customWidth="1"/>
    <col min="12569" max="12813" width="8.77734375" style="2"/>
    <col min="12814" max="12814" width="24" style="2" customWidth="1"/>
    <col min="12815" max="12815" width="6.6640625" style="2" customWidth="1"/>
    <col min="12816" max="12816" width="6.21875" style="2" customWidth="1"/>
    <col min="12817" max="12817" width="5.44140625" style="2" bestFit="1" customWidth="1"/>
    <col min="12818" max="12818" width="7.44140625" style="2" bestFit="1" customWidth="1"/>
    <col min="12819" max="12819" width="22.88671875" style="2" customWidth="1"/>
    <col min="12820" max="12820" width="7.109375" style="2" customWidth="1"/>
    <col min="12821" max="12822" width="11" style="2" customWidth="1"/>
    <col min="12823" max="12823" width="12.44140625" style="2" customWidth="1"/>
    <col min="12824" max="12824" width="17.21875" style="2" customWidth="1"/>
    <col min="12825" max="13069" width="8.77734375" style="2"/>
    <col min="13070" max="13070" width="24" style="2" customWidth="1"/>
    <col min="13071" max="13071" width="6.6640625" style="2" customWidth="1"/>
    <col min="13072" max="13072" width="6.21875" style="2" customWidth="1"/>
    <col min="13073" max="13073" width="5.44140625" style="2" bestFit="1" customWidth="1"/>
    <col min="13074" max="13074" width="7.44140625" style="2" bestFit="1" customWidth="1"/>
    <col min="13075" max="13075" width="22.88671875" style="2" customWidth="1"/>
    <col min="13076" max="13076" width="7.109375" style="2" customWidth="1"/>
    <col min="13077" max="13078" width="11" style="2" customWidth="1"/>
    <col min="13079" max="13079" width="12.44140625" style="2" customWidth="1"/>
    <col min="13080" max="13080" width="17.21875" style="2" customWidth="1"/>
    <col min="13081" max="13325" width="8.77734375" style="2"/>
    <col min="13326" max="13326" width="24" style="2" customWidth="1"/>
    <col min="13327" max="13327" width="6.6640625" style="2" customWidth="1"/>
    <col min="13328" max="13328" width="6.21875" style="2" customWidth="1"/>
    <col min="13329" max="13329" width="5.44140625" style="2" bestFit="1" customWidth="1"/>
    <col min="13330" max="13330" width="7.44140625" style="2" bestFit="1" customWidth="1"/>
    <col min="13331" max="13331" width="22.88671875" style="2" customWidth="1"/>
    <col min="13332" max="13332" width="7.109375" style="2" customWidth="1"/>
    <col min="13333" max="13334" width="11" style="2" customWidth="1"/>
    <col min="13335" max="13335" width="12.44140625" style="2" customWidth="1"/>
    <col min="13336" max="13336" width="17.21875" style="2" customWidth="1"/>
    <col min="13337" max="13581" width="8.77734375" style="2"/>
    <col min="13582" max="13582" width="24" style="2" customWidth="1"/>
    <col min="13583" max="13583" width="6.6640625" style="2" customWidth="1"/>
    <col min="13584" max="13584" width="6.21875" style="2" customWidth="1"/>
    <col min="13585" max="13585" width="5.44140625" style="2" bestFit="1" customWidth="1"/>
    <col min="13586" max="13586" width="7.44140625" style="2" bestFit="1" customWidth="1"/>
    <col min="13587" max="13587" width="22.88671875" style="2" customWidth="1"/>
    <col min="13588" max="13588" width="7.109375" style="2" customWidth="1"/>
    <col min="13589" max="13590" width="11" style="2" customWidth="1"/>
    <col min="13591" max="13591" width="12.44140625" style="2" customWidth="1"/>
    <col min="13592" max="13592" width="17.21875" style="2" customWidth="1"/>
    <col min="13593" max="13837" width="8.77734375" style="2"/>
    <col min="13838" max="13838" width="24" style="2" customWidth="1"/>
    <col min="13839" max="13839" width="6.6640625" style="2" customWidth="1"/>
    <col min="13840" max="13840" width="6.21875" style="2" customWidth="1"/>
    <col min="13841" max="13841" width="5.44140625" style="2" bestFit="1" customWidth="1"/>
    <col min="13842" max="13842" width="7.44140625" style="2" bestFit="1" customWidth="1"/>
    <col min="13843" max="13843" width="22.88671875" style="2" customWidth="1"/>
    <col min="13844" max="13844" width="7.109375" style="2" customWidth="1"/>
    <col min="13845" max="13846" width="11" style="2" customWidth="1"/>
    <col min="13847" max="13847" width="12.44140625" style="2" customWidth="1"/>
    <col min="13848" max="13848" width="17.21875" style="2" customWidth="1"/>
    <col min="13849" max="14093" width="8.77734375" style="2"/>
    <col min="14094" max="14094" width="24" style="2" customWidth="1"/>
    <col min="14095" max="14095" width="6.6640625" style="2" customWidth="1"/>
    <col min="14096" max="14096" width="6.21875" style="2" customWidth="1"/>
    <col min="14097" max="14097" width="5.44140625" style="2" bestFit="1" customWidth="1"/>
    <col min="14098" max="14098" width="7.44140625" style="2" bestFit="1" customWidth="1"/>
    <col min="14099" max="14099" width="22.88671875" style="2" customWidth="1"/>
    <col min="14100" max="14100" width="7.109375" style="2" customWidth="1"/>
    <col min="14101" max="14102" width="11" style="2" customWidth="1"/>
    <col min="14103" max="14103" width="12.44140625" style="2" customWidth="1"/>
    <col min="14104" max="14104" width="17.21875" style="2" customWidth="1"/>
    <col min="14105" max="14349" width="8.77734375" style="2"/>
    <col min="14350" max="14350" width="24" style="2" customWidth="1"/>
    <col min="14351" max="14351" width="6.6640625" style="2" customWidth="1"/>
    <col min="14352" max="14352" width="6.21875" style="2" customWidth="1"/>
    <col min="14353" max="14353" width="5.44140625" style="2" bestFit="1" customWidth="1"/>
    <col min="14354" max="14354" width="7.44140625" style="2" bestFit="1" customWidth="1"/>
    <col min="14355" max="14355" width="22.88671875" style="2" customWidth="1"/>
    <col min="14356" max="14356" width="7.109375" style="2" customWidth="1"/>
    <col min="14357" max="14358" width="11" style="2" customWidth="1"/>
    <col min="14359" max="14359" width="12.44140625" style="2" customWidth="1"/>
    <col min="14360" max="14360" width="17.21875" style="2" customWidth="1"/>
    <col min="14361" max="14605" width="8.77734375" style="2"/>
    <col min="14606" max="14606" width="24" style="2" customWidth="1"/>
    <col min="14607" max="14607" width="6.6640625" style="2" customWidth="1"/>
    <col min="14608" max="14608" width="6.21875" style="2" customWidth="1"/>
    <col min="14609" max="14609" width="5.44140625" style="2" bestFit="1" customWidth="1"/>
    <col min="14610" max="14610" width="7.44140625" style="2" bestFit="1" customWidth="1"/>
    <col min="14611" max="14611" width="22.88671875" style="2" customWidth="1"/>
    <col min="14612" max="14612" width="7.109375" style="2" customWidth="1"/>
    <col min="14613" max="14614" width="11" style="2" customWidth="1"/>
    <col min="14615" max="14615" width="12.44140625" style="2" customWidth="1"/>
    <col min="14616" max="14616" width="17.21875" style="2" customWidth="1"/>
    <col min="14617" max="14861" width="8.77734375" style="2"/>
    <col min="14862" max="14862" width="24" style="2" customWidth="1"/>
    <col min="14863" max="14863" width="6.6640625" style="2" customWidth="1"/>
    <col min="14864" max="14864" width="6.21875" style="2" customWidth="1"/>
    <col min="14865" max="14865" width="5.44140625" style="2" bestFit="1" customWidth="1"/>
    <col min="14866" max="14866" width="7.44140625" style="2" bestFit="1" customWidth="1"/>
    <col min="14867" max="14867" width="22.88671875" style="2" customWidth="1"/>
    <col min="14868" max="14868" width="7.109375" style="2" customWidth="1"/>
    <col min="14869" max="14870" width="11" style="2" customWidth="1"/>
    <col min="14871" max="14871" width="12.44140625" style="2" customWidth="1"/>
    <col min="14872" max="14872" width="17.21875" style="2" customWidth="1"/>
    <col min="14873" max="15117" width="8.77734375" style="2"/>
    <col min="15118" max="15118" width="24" style="2" customWidth="1"/>
    <col min="15119" max="15119" width="6.6640625" style="2" customWidth="1"/>
    <col min="15120" max="15120" width="6.21875" style="2" customWidth="1"/>
    <col min="15121" max="15121" width="5.44140625" style="2" bestFit="1" customWidth="1"/>
    <col min="15122" max="15122" width="7.44140625" style="2" bestFit="1" customWidth="1"/>
    <col min="15123" max="15123" width="22.88671875" style="2" customWidth="1"/>
    <col min="15124" max="15124" width="7.109375" style="2" customWidth="1"/>
    <col min="15125" max="15126" width="11" style="2" customWidth="1"/>
    <col min="15127" max="15127" width="12.44140625" style="2" customWidth="1"/>
    <col min="15128" max="15128" width="17.21875" style="2" customWidth="1"/>
    <col min="15129" max="15373" width="8.77734375" style="2"/>
    <col min="15374" max="15374" width="24" style="2" customWidth="1"/>
    <col min="15375" max="15375" width="6.6640625" style="2" customWidth="1"/>
    <col min="15376" max="15376" width="6.21875" style="2" customWidth="1"/>
    <col min="15377" max="15377" width="5.44140625" style="2" bestFit="1" customWidth="1"/>
    <col min="15378" max="15378" width="7.44140625" style="2" bestFit="1" customWidth="1"/>
    <col min="15379" max="15379" width="22.88671875" style="2" customWidth="1"/>
    <col min="15380" max="15380" width="7.109375" style="2" customWidth="1"/>
    <col min="15381" max="15382" width="11" style="2" customWidth="1"/>
    <col min="15383" max="15383" width="12.44140625" style="2" customWidth="1"/>
    <col min="15384" max="15384" width="17.21875" style="2" customWidth="1"/>
    <col min="15385" max="15629" width="8.77734375" style="2"/>
    <col min="15630" max="15630" width="24" style="2" customWidth="1"/>
    <col min="15631" max="15631" width="6.6640625" style="2" customWidth="1"/>
    <col min="15632" max="15632" width="6.21875" style="2" customWidth="1"/>
    <col min="15633" max="15633" width="5.44140625" style="2" bestFit="1" customWidth="1"/>
    <col min="15634" max="15634" width="7.44140625" style="2" bestFit="1" customWidth="1"/>
    <col min="15635" max="15635" width="22.88671875" style="2" customWidth="1"/>
    <col min="15636" max="15636" width="7.109375" style="2" customWidth="1"/>
    <col min="15637" max="15638" width="11" style="2" customWidth="1"/>
    <col min="15639" max="15639" width="12.44140625" style="2" customWidth="1"/>
    <col min="15640" max="15640" width="17.21875" style="2" customWidth="1"/>
    <col min="15641" max="15885" width="8.77734375" style="2"/>
    <col min="15886" max="15886" width="24" style="2" customWidth="1"/>
    <col min="15887" max="15887" width="6.6640625" style="2" customWidth="1"/>
    <col min="15888" max="15888" width="6.21875" style="2" customWidth="1"/>
    <col min="15889" max="15889" width="5.44140625" style="2" bestFit="1" customWidth="1"/>
    <col min="15890" max="15890" width="7.44140625" style="2" bestFit="1" customWidth="1"/>
    <col min="15891" max="15891" width="22.88671875" style="2" customWidth="1"/>
    <col min="15892" max="15892" width="7.109375" style="2" customWidth="1"/>
    <col min="15893" max="15894" width="11" style="2" customWidth="1"/>
    <col min="15895" max="15895" width="12.44140625" style="2" customWidth="1"/>
    <col min="15896" max="15896" width="17.21875" style="2" customWidth="1"/>
    <col min="15897" max="16141" width="8.77734375" style="2"/>
    <col min="16142" max="16142" width="24" style="2" customWidth="1"/>
    <col min="16143" max="16143" width="6.6640625" style="2" customWidth="1"/>
    <col min="16144" max="16144" width="6.21875" style="2" customWidth="1"/>
    <col min="16145" max="16145" width="5.44140625" style="2" bestFit="1" customWidth="1"/>
    <col min="16146" max="16146" width="7.44140625" style="2" bestFit="1" customWidth="1"/>
    <col min="16147" max="16147" width="22.88671875" style="2" customWidth="1"/>
    <col min="16148" max="16148" width="7.109375" style="2" customWidth="1"/>
    <col min="16149" max="16150" width="11" style="2" customWidth="1"/>
    <col min="16151" max="16151" width="12.44140625" style="2" customWidth="1"/>
    <col min="16152" max="16152" width="17.21875" style="2" customWidth="1"/>
    <col min="16153" max="16384" width="8.77734375" style="2"/>
  </cols>
  <sheetData>
    <row r="1" spans="1:24" s="1" customFormat="1" ht="18" customHeight="1">
      <c r="A1" s="110"/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1"/>
      <c r="U1" s="112"/>
      <c r="V1" s="112"/>
      <c r="W1" s="110"/>
      <c r="X1" s="110"/>
    </row>
    <row r="2" spans="1:24" ht="18" customHeight="1">
      <c r="A2" s="113" t="s">
        <v>0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4"/>
      <c r="U2" s="115"/>
      <c r="V2" s="115"/>
      <c r="W2" s="113"/>
      <c r="X2" s="116"/>
    </row>
    <row r="3" spans="1:24" ht="18" customHeight="1">
      <c r="A3" s="117" t="s">
        <v>1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8"/>
      <c r="U3" s="119"/>
      <c r="V3" s="3"/>
      <c r="W3" s="120" t="s">
        <v>2</v>
      </c>
      <c r="X3" s="120"/>
    </row>
    <row r="4" spans="1:24" ht="18" customHeight="1">
      <c r="A4" s="4">
        <v>1</v>
      </c>
      <c r="B4" s="5">
        <v>2</v>
      </c>
      <c r="C4" s="4"/>
      <c r="D4" s="5">
        <v>4</v>
      </c>
      <c r="E4" s="5"/>
      <c r="F4" s="4">
        <v>5</v>
      </c>
      <c r="G4" s="5">
        <v>6</v>
      </c>
      <c r="H4" s="4">
        <v>7</v>
      </c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6">
        <v>8</v>
      </c>
      <c r="U4" s="7">
        <v>9</v>
      </c>
      <c r="V4" s="7">
        <v>10</v>
      </c>
      <c r="W4" s="8">
        <v>11</v>
      </c>
      <c r="X4" s="9">
        <v>12</v>
      </c>
    </row>
    <row r="5" spans="1:24" s="15" customFormat="1" ht="28.5" customHeight="1">
      <c r="A5" s="10" t="s">
        <v>3</v>
      </c>
      <c r="B5" s="11" t="s">
        <v>4</v>
      </c>
      <c r="C5" s="11" t="s">
        <v>5</v>
      </c>
      <c r="D5" s="11" t="s">
        <v>6</v>
      </c>
      <c r="E5" s="11" t="s">
        <v>722</v>
      </c>
      <c r="F5" s="11" t="s">
        <v>7</v>
      </c>
      <c r="G5" s="11" t="s">
        <v>8</v>
      </c>
      <c r="H5" s="11" t="s">
        <v>9</v>
      </c>
      <c r="I5" s="11" t="s">
        <v>717</v>
      </c>
      <c r="J5" s="11" t="s">
        <v>718</v>
      </c>
      <c r="K5" s="11" t="s">
        <v>719</v>
      </c>
      <c r="L5" s="11" t="s">
        <v>720</v>
      </c>
      <c r="M5" s="11" t="s">
        <v>721</v>
      </c>
      <c r="N5" s="11" t="s">
        <v>730</v>
      </c>
      <c r="O5" s="11" t="s">
        <v>731</v>
      </c>
      <c r="P5" s="11" t="s">
        <v>732</v>
      </c>
      <c r="Q5" s="11" t="s">
        <v>735</v>
      </c>
      <c r="R5" s="11" t="s">
        <v>733</v>
      </c>
      <c r="S5" s="11" t="s">
        <v>734</v>
      </c>
      <c r="T5" s="6" t="s">
        <v>10</v>
      </c>
      <c r="U5" s="12" t="s">
        <v>11</v>
      </c>
      <c r="V5" s="12" t="s">
        <v>12</v>
      </c>
      <c r="W5" s="13" t="s">
        <v>13</v>
      </c>
      <c r="X5" s="14" t="s">
        <v>14</v>
      </c>
    </row>
    <row r="6" spans="1:24" s="15" customFormat="1" ht="28.5" customHeight="1">
      <c r="A6" s="13">
        <v>203</v>
      </c>
      <c r="B6" s="16" t="s">
        <v>15</v>
      </c>
      <c r="C6" s="17"/>
      <c r="D6" s="17"/>
      <c r="E6" s="17"/>
      <c r="F6" s="18"/>
      <c r="G6" s="18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9"/>
      <c r="U6" s="20"/>
      <c r="V6" s="20"/>
      <c r="W6" s="17"/>
      <c r="X6" s="17"/>
    </row>
    <row r="7" spans="1:24" s="15" customFormat="1" ht="27" customHeight="1">
      <c r="A7" s="21">
        <v>203.1</v>
      </c>
      <c r="B7" s="22" t="s">
        <v>16</v>
      </c>
      <c r="C7" s="17"/>
      <c r="D7" s="17"/>
      <c r="E7" s="17"/>
      <c r="F7" s="18"/>
      <c r="G7" s="18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9"/>
      <c r="U7" s="20"/>
      <c r="V7" s="20"/>
      <c r="W7" s="23"/>
      <c r="X7" s="17" t="s">
        <v>17</v>
      </c>
    </row>
    <row r="8" spans="1:24" s="15" customFormat="1" ht="20.25" customHeight="1">
      <c r="A8" s="21">
        <v>1</v>
      </c>
      <c r="B8" s="22" t="s">
        <v>18</v>
      </c>
      <c r="C8" s="17" t="s">
        <v>19</v>
      </c>
      <c r="D8" s="17">
        <v>4</v>
      </c>
      <c r="E8" s="17">
        <f>SUM(I8:S8)</f>
        <v>4</v>
      </c>
      <c r="F8" s="18"/>
      <c r="G8" s="18"/>
      <c r="H8" s="17" t="s">
        <v>20</v>
      </c>
      <c r="I8" s="17">
        <v>1</v>
      </c>
      <c r="J8" s="17">
        <v>1</v>
      </c>
      <c r="K8" s="17">
        <v>1</v>
      </c>
      <c r="L8" s="17">
        <v>1</v>
      </c>
      <c r="M8" s="17"/>
      <c r="N8" s="17"/>
      <c r="O8" s="17"/>
      <c r="P8" s="17"/>
      <c r="Q8" s="17"/>
      <c r="R8" s="17"/>
      <c r="S8" s="17"/>
      <c r="T8" s="19"/>
      <c r="U8" s="24"/>
      <c r="V8" s="24"/>
      <c r="W8" s="25">
        <f t="shared" ref="W8:W14" si="0">ROUND((U8+V8)*D8,0)</f>
        <v>0</v>
      </c>
      <c r="X8" s="17"/>
    </row>
    <row r="9" spans="1:24" ht="19.5" customHeight="1">
      <c r="A9" s="21">
        <v>3</v>
      </c>
      <c r="B9" s="22" t="s">
        <v>21</v>
      </c>
      <c r="C9" s="17" t="s">
        <v>19</v>
      </c>
      <c r="D9" s="17"/>
      <c r="E9" s="17"/>
      <c r="F9" s="18"/>
      <c r="G9" s="18"/>
      <c r="H9" s="17" t="s">
        <v>20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9"/>
      <c r="U9" s="24"/>
      <c r="V9" s="24"/>
      <c r="W9" s="26"/>
      <c r="X9" s="17"/>
    </row>
    <row r="10" spans="1:24" ht="19.5" customHeight="1">
      <c r="A10" s="21">
        <v>4</v>
      </c>
      <c r="B10" s="22" t="s">
        <v>22</v>
      </c>
      <c r="C10" s="17" t="s">
        <v>19</v>
      </c>
      <c r="D10" s="17"/>
      <c r="E10" s="17"/>
      <c r="F10" s="18"/>
      <c r="G10" s="18"/>
      <c r="H10" s="27" t="s">
        <v>20</v>
      </c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19"/>
      <c r="U10" s="24"/>
      <c r="V10" s="24"/>
      <c r="W10" s="26"/>
      <c r="X10" s="17"/>
    </row>
    <row r="11" spans="1:24" ht="19.5" customHeight="1">
      <c r="A11" s="21">
        <v>5</v>
      </c>
      <c r="B11" s="22" t="s">
        <v>23</v>
      </c>
      <c r="C11" s="17" t="s">
        <v>19</v>
      </c>
      <c r="D11" s="17"/>
      <c r="E11" s="17"/>
      <c r="F11" s="18"/>
      <c r="G11" s="18"/>
      <c r="H11" s="17" t="s">
        <v>20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9"/>
      <c r="U11" s="24"/>
      <c r="V11" s="24"/>
      <c r="W11" s="26"/>
      <c r="X11" s="17"/>
    </row>
    <row r="12" spans="1:24" ht="19.5" customHeight="1">
      <c r="A12" s="21">
        <v>6</v>
      </c>
      <c r="B12" s="22" t="s">
        <v>24</v>
      </c>
      <c r="C12" s="17" t="s">
        <v>19</v>
      </c>
      <c r="D12" s="17">
        <v>4</v>
      </c>
      <c r="E12" s="17">
        <f t="shared" ref="E12:E71" si="1">SUM(I12:S12)</f>
        <v>4</v>
      </c>
      <c r="F12" s="18"/>
      <c r="G12" s="18"/>
      <c r="H12" s="17" t="s">
        <v>20</v>
      </c>
      <c r="I12" s="17">
        <v>1</v>
      </c>
      <c r="J12" s="17">
        <v>1</v>
      </c>
      <c r="K12" s="17">
        <v>1</v>
      </c>
      <c r="L12" s="17">
        <v>1</v>
      </c>
      <c r="M12" s="17"/>
      <c r="N12" s="17"/>
      <c r="O12" s="17"/>
      <c r="P12" s="17"/>
      <c r="Q12" s="17"/>
      <c r="R12" s="17"/>
      <c r="S12" s="17"/>
      <c r="T12" s="19"/>
      <c r="U12" s="24"/>
      <c r="V12" s="24"/>
      <c r="W12" s="25">
        <f t="shared" si="0"/>
        <v>0</v>
      </c>
      <c r="X12" s="17"/>
    </row>
    <row r="13" spans="1:24" ht="19.5" customHeight="1">
      <c r="A13" s="21">
        <v>7</v>
      </c>
      <c r="B13" s="22" t="s">
        <v>25</v>
      </c>
      <c r="C13" s="17" t="s">
        <v>19</v>
      </c>
      <c r="D13" s="17">
        <v>4</v>
      </c>
      <c r="E13" s="17">
        <f t="shared" si="1"/>
        <v>4</v>
      </c>
      <c r="F13" s="18"/>
      <c r="G13" s="18"/>
      <c r="H13" s="17" t="s">
        <v>20</v>
      </c>
      <c r="I13" s="17">
        <v>1</v>
      </c>
      <c r="J13" s="17">
        <v>1</v>
      </c>
      <c r="K13" s="17">
        <v>1</v>
      </c>
      <c r="L13" s="17">
        <v>1</v>
      </c>
      <c r="M13" s="17"/>
      <c r="N13" s="17"/>
      <c r="O13" s="17"/>
      <c r="P13" s="17"/>
      <c r="Q13" s="17"/>
      <c r="R13" s="17"/>
      <c r="S13" s="17"/>
      <c r="T13" s="19"/>
      <c r="U13" s="24"/>
      <c r="V13" s="24"/>
      <c r="W13" s="25">
        <f t="shared" si="0"/>
        <v>0</v>
      </c>
      <c r="X13" s="17"/>
    </row>
    <row r="14" spans="1:24" ht="19.5" customHeight="1">
      <c r="A14" s="21">
        <v>8</v>
      </c>
      <c r="B14" s="22" t="s">
        <v>26</v>
      </c>
      <c r="C14" s="17" t="s">
        <v>19</v>
      </c>
      <c r="D14" s="17">
        <v>7</v>
      </c>
      <c r="E14" s="17">
        <f t="shared" si="1"/>
        <v>7</v>
      </c>
      <c r="F14" s="18"/>
      <c r="G14" s="18"/>
      <c r="H14" s="17" t="s">
        <v>20</v>
      </c>
      <c r="I14" s="17">
        <v>2</v>
      </c>
      <c r="J14" s="17">
        <v>1</v>
      </c>
      <c r="K14" s="17">
        <v>3</v>
      </c>
      <c r="L14" s="17">
        <v>1</v>
      </c>
      <c r="M14" s="17"/>
      <c r="N14" s="17"/>
      <c r="O14" s="17"/>
      <c r="P14" s="17"/>
      <c r="Q14" s="17"/>
      <c r="R14" s="17"/>
      <c r="S14" s="17"/>
      <c r="T14" s="19"/>
      <c r="U14" s="24"/>
      <c r="V14" s="24"/>
      <c r="W14" s="25">
        <f t="shared" si="0"/>
        <v>0</v>
      </c>
      <c r="X14" s="17"/>
    </row>
    <row r="15" spans="1:24" ht="19.5" customHeight="1">
      <c r="A15" s="21">
        <v>9</v>
      </c>
      <c r="B15" s="22" t="s">
        <v>27</v>
      </c>
      <c r="C15" s="17" t="s">
        <v>19</v>
      </c>
      <c r="D15" s="17"/>
      <c r="E15" s="17"/>
      <c r="F15" s="18"/>
      <c r="G15" s="18"/>
      <c r="H15" s="17" t="s">
        <v>20</v>
      </c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9"/>
      <c r="U15" s="24"/>
      <c r="V15" s="24"/>
      <c r="W15" s="26"/>
      <c r="X15" s="17"/>
    </row>
    <row r="16" spans="1:24" ht="19.5" customHeight="1">
      <c r="A16" s="21">
        <v>10</v>
      </c>
      <c r="B16" s="22" t="s">
        <v>28</v>
      </c>
      <c r="C16" s="17" t="s">
        <v>19</v>
      </c>
      <c r="D16" s="17"/>
      <c r="E16" s="17"/>
      <c r="F16" s="18"/>
      <c r="G16" s="18"/>
      <c r="H16" s="17" t="s">
        <v>20</v>
      </c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9"/>
      <c r="U16" s="24"/>
      <c r="V16" s="24"/>
      <c r="W16" s="26"/>
      <c r="X16" s="17"/>
    </row>
    <row r="17" spans="1:24" ht="19.5" customHeight="1">
      <c r="A17" s="21">
        <v>11</v>
      </c>
      <c r="B17" s="22" t="s">
        <v>29</v>
      </c>
      <c r="C17" s="17" t="s">
        <v>19</v>
      </c>
      <c r="D17" s="17"/>
      <c r="E17" s="17"/>
      <c r="F17" s="18"/>
      <c r="G17" s="18"/>
      <c r="H17" s="17" t="s">
        <v>20</v>
      </c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9"/>
      <c r="U17" s="24"/>
      <c r="V17" s="24"/>
      <c r="W17" s="26"/>
      <c r="X17" s="17"/>
    </row>
    <row r="18" spans="1:24" ht="22.5" customHeight="1">
      <c r="A18" s="21">
        <v>12</v>
      </c>
      <c r="B18" s="22" t="s">
        <v>30</v>
      </c>
      <c r="C18" s="17" t="s">
        <v>19</v>
      </c>
      <c r="D18" s="17"/>
      <c r="E18" s="17"/>
      <c r="F18" s="18"/>
      <c r="G18" s="18"/>
      <c r="H18" s="17" t="s">
        <v>20</v>
      </c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9"/>
      <c r="U18" s="24"/>
      <c r="V18" s="24"/>
      <c r="W18" s="26"/>
      <c r="X18" s="17"/>
    </row>
    <row r="19" spans="1:24" ht="26.25" customHeight="1">
      <c r="A19" s="21">
        <v>13</v>
      </c>
      <c r="B19" s="22" t="s">
        <v>31</v>
      </c>
      <c r="C19" s="17" t="s">
        <v>19</v>
      </c>
      <c r="D19" s="17"/>
      <c r="E19" s="17"/>
      <c r="F19" s="18"/>
      <c r="G19" s="18"/>
      <c r="H19" s="17" t="s">
        <v>20</v>
      </c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9"/>
      <c r="U19" s="24"/>
      <c r="V19" s="24"/>
      <c r="W19" s="26"/>
      <c r="X19" s="17"/>
    </row>
    <row r="20" spans="1:24" ht="20.25" customHeight="1">
      <c r="A20" s="21">
        <v>14</v>
      </c>
      <c r="B20" s="22" t="s">
        <v>32</v>
      </c>
      <c r="C20" s="17" t="s">
        <v>19</v>
      </c>
      <c r="D20" s="17"/>
      <c r="E20" s="17"/>
      <c r="F20" s="18"/>
      <c r="G20" s="18"/>
      <c r="H20" s="17" t="s">
        <v>20</v>
      </c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9"/>
      <c r="U20" s="24"/>
      <c r="V20" s="24"/>
      <c r="W20" s="26"/>
      <c r="X20" s="17"/>
    </row>
    <row r="21" spans="1:24" ht="19.5" customHeight="1">
      <c r="A21" s="21">
        <v>15</v>
      </c>
      <c r="B21" s="22" t="s">
        <v>33</v>
      </c>
      <c r="C21" s="17" t="s">
        <v>19</v>
      </c>
      <c r="D21" s="17"/>
      <c r="E21" s="17"/>
      <c r="F21" s="18"/>
      <c r="G21" s="18"/>
      <c r="H21" s="17" t="s">
        <v>20</v>
      </c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9"/>
      <c r="U21" s="24"/>
      <c r="V21" s="24"/>
      <c r="W21" s="26"/>
      <c r="X21" s="17"/>
    </row>
    <row r="22" spans="1:24" ht="20.25" customHeight="1">
      <c r="A22" s="21">
        <v>16</v>
      </c>
      <c r="B22" s="22" t="s">
        <v>34</v>
      </c>
      <c r="C22" s="17" t="s">
        <v>35</v>
      </c>
      <c r="D22" s="17">
        <v>1</v>
      </c>
      <c r="E22" s="17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9"/>
      <c r="U22" s="24"/>
      <c r="V22" s="24"/>
      <c r="W22" s="25">
        <f>ROUND((U22+V22)*D22,0)</f>
        <v>0</v>
      </c>
      <c r="X22" s="17"/>
    </row>
    <row r="23" spans="1:24" ht="19.5" customHeight="1">
      <c r="A23" s="21">
        <v>203.2</v>
      </c>
      <c r="B23" s="22" t="s">
        <v>36</v>
      </c>
      <c r="C23" s="17"/>
      <c r="D23" s="17"/>
      <c r="E23" s="17"/>
      <c r="F23" s="18"/>
      <c r="G23" s="18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28"/>
      <c r="U23" s="24"/>
      <c r="V23" s="24"/>
      <c r="W23" s="26"/>
      <c r="X23" s="17"/>
    </row>
    <row r="24" spans="1:24" ht="19.5" customHeight="1">
      <c r="A24" s="21">
        <v>1</v>
      </c>
      <c r="B24" s="22" t="s">
        <v>21</v>
      </c>
      <c r="C24" s="17" t="s">
        <v>19</v>
      </c>
      <c r="D24" s="17"/>
      <c r="E24" s="17"/>
      <c r="F24" s="18"/>
      <c r="G24" s="18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28"/>
      <c r="U24" s="24"/>
      <c r="V24" s="24"/>
      <c r="W24" s="26"/>
      <c r="X24" s="17"/>
    </row>
    <row r="25" spans="1:24" ht="19.5" customHeight="1">
      <c r="A25" s="21">
        <v>2</v>
      </c>
      <c r="B25" s="22" t="s">
        <v>22</v>
      </c>
      <c r="C25" s="17" t="s">
        <v>19</v>
      </c>
      <c r="D25" s="17"/>
      <c r="E25" s="17"/>
      <c r="F25" s="18"/>
      <c r="G25" s="18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9"/>
      <c r="U25" s="24"/>
      <c r="V25" s="24"/>
      <c r="W25" s="26"/>
      <c r="X25" s="17"/>
    </row>
    <row r="26" spans="1:24" ht="19.5" customHeight="1">
      <c r="A26" s="21">
        <v>3</v>
      </c>
      <c r="B26" s="22" t="s">
        <v>37</v>
      </c>
      <c r="C26" s="17" t="s">
        <v>19</v>
      </c>
      <c r="D26" s="17">
        <v>10</v>
      </c>
      <c r="E26" s="17">
        <f t="shared" si="1"/>
        <v>10</v>
      </c>
      <c r="F26" s="18"/>
      <c r="G26" s="18"/>
      <c r="H26" s="18"/>
      <c r="I26" s="18"/>
      <c r="J26" s="18"/>
      <c r="K26" s="18"/>
      <c r="L26" s="18"/>
      <c r="M26" s="18"/>
      <c r="N26" s="18">
        <v>2</v>
      </c>
      <c r="O26" s="18">
        <v>2</v>
      </c>
      <c r="P26" s="18"/>
      <c r="Q26" s="18">
        <v>2</v>
      </c>
      <c r="R26" s="18">
        <v>2</v>
      </c>
      <c r="S26" s="18">
        <v>2</v>
      </c>
      <c r="T26" s="19"/>
      <c r="U26" s="24"/>
      <c r="V26" s="24"/>
      <c r="W26" s="25">
        <f t="shared" ref="W26:W29" si="2">ROUND((U26+V26)*D26,0)</f>
        <v>0</v>
      </c>
      <c r="X26" s="17" t="s">
        <v>38</v>
      </c>
    </row>
    <row r="27" spans="1:24" ht="19.5" customHeight="1">
      <c r="A27" s="21">
        <v>4</v>
      </c>
      <c r="B27" s="22" t="s">
        <v>39</v>
      </c>
      <c r="C27" s="17" t="s">
        <v>19</v>
      </c>
      <c r="D27" s="17"/>
      <c r="E27" s="17"/>
      <c r="F27" s="18"/>
      <c r="G27" s="18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9"/>
      <c r="U27" s="24"/>
      <c r="V27" s="24"/>
      <c r="W27" s="26"/>
      <c r="X27" s="17"/>
    </row>
    <row r="28" spans="1:24" ht="19.5" customHeight="1">
      <c r="A28" s="21">
        <v>5</v>
      </c>
      <c r="B28" s="22" t="s">
        <v>24</v>
      </c>
      <c r="C28" s="17" t="s">
        <v>19</v>
      </c>
      <c r="D28" s="17">
        <v>10</v>
      </c>
      <c r="E28" s="17">
        <f t="shared" si="1"/>
        <v>10</v>
      </c>
      <c r="F28" s="18"/>
      <c r="G28" s="18"/>
      <c r="H28" s="18"/>
      <c r="I28" s="18"/>
      <c r="J28" s="18"/>
      <c r="K28" s="18"/>
      <c r="L28" s="18"/>
      <c r="M28" s="18"/>
      <c r="N28" s="18">
        <v>2</v>
      </c>
      <c r="O28" s="18">
        <v>2</v>
      </c>
      <c r="P28" s="18"/>
      <c r="Q28" s="18">
        <v>2</v>
      </c>
      <c r="R28" s="18">
        <v>2</v>
      </c>
      <c r="S28" s="18">
        <v>2</v>
      </c>
      <c r="T28" s="19"/>
      <c r="U28" s="24"/>
      <c r="V28" s="24"/>
      <c r="W28" s="25">
        <f t="shared" si="2"/>
        <v>0</v>
      </c>
      <c r="X28" s="17" t="s">
        <v>38</v>
      </c>
    </row>
    <row r="29" spans="1:24" ht="19.5" customHeight="1">
      <c r="A29" s="21">
        <v>6</v>
      </c>
      <c r="B29" s="22" t="s">
        <v>40</v>
      </c>
      <c r="C29" s="17" t="s">
        <v>19</v>
      </c>
      <c r="D29" s="17">
        <v>10</v>
      </c>
      <c r="E29" s="17">
        <f t="shared" si="1"/>
        <v>10</v>
      </c>
      <c r="F29" s="18"/>
      <c r="G29" s="18"/>
      <c r="H29" s="18"/>
      <c r="I29" s="18"/>
      <c r="J29" s="18"/>
      <c r="K29" s="18"/>
      <c r="L29" s="18"/>
      <c r="M29" s="18"/>
      <c r="N29" s="18">
        <v>2</v>
      </c>
      <c r="O29" s="18">
        <v>2</v>
      </c>
      <c r="P29" s="18"/>
      <c r="Q29" s="18">
        <v>2</v>
      </c>
      <c r="R29" s="18">
        <v>2</v>
      </c>
      <c r="S29" s="18">
        <v>2</v>
      </c>
      <c r="T29" s="19"/>
      <c r="U29" s="24"/>
      <c r="V29" s="24"/>
      <c r="W29" s="25">
        <f t="shared" si="2"/>
        <v>0</v>
      </c>
      <c r="X29" s="17" t="s">
        <v>38</v>
      </c>
    </row>
    <row r="30" spans="1:24" ht="19.5" customHeight="1">
      <c r="A30" s="21">
        <v>7</v>
      </c>
      <c r="B30" s="22" t="s">
        <v>41</v>
      </c>
      <c r="C30" s="17" t="s">
        <v>19</v>
      </c>
      <c r="D30" s="17"/>
      <c r="E30" s="17"/>
      <c r="F30" s="18"/>
      <c r="G30" s="18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9"/>
      <c r="U30" s="24"/>
      <c r="V30" s="24"/>
      <c r="W30" s="26"/>
      <c r="X30" s="17"/>
    </row>
    <row r="31" spans="1:24" ht="19.5" customHeight="1">
      <c r="A31" s="21">
        <v>8</v>
      </c>
      <c r="B31" s="22" t="s">
        <v>42</v>
      </c>
      <c r="C31" s="17" t="s">
        <v>19</v>
      </c>
      <c r="D31" s="17"/>
      <c r="E31" s="17"/>
      <c r="F31" s="18"/>
      <c r="G31" s="18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9"/>
      <c r="U31" s="24"/>
      <c r="V31" s="24"/>
      <c r="W31" s="26"/>
      <c r="X31" s="17"/>
    </row>
    <row r="32" spans="1:24" ht="19.5" customHeight="1">
      <c r="A32" s="21">
        <v>9</v>
      </c>
      <c r="B32" s="22" t="s">
        <v>31</v>
      </c>
      <c r="C32" s="17" t="s">
        <v>19</v>
      </c>
      <c r="D32" s="17"/>
      <c r="E32" s="17"/>
      <c r="F32" s="18"/>
      <c r="G32" s="18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9"/>
      <c r="U32" s="24"/>
      <c r="V32" s="24"/>
      <c r="W32" s="26"/>
      <c r="X32" s="17"/>
    </row>
    <row r="33" spans="1:24" ht="19.5" customHeight="1">
      <c r="A33" s="21">
        <v>10</v>
      </c>
      <c r="B33" s="22" t="s">
        <v>30</v>
      </c>
      <c r="C33" s="17" t="s">
        <v>19</v>
      </c>
      <c r="D33" s="17"/>
      <c r="E33" s="17"/>
      <c r="F33" s="18"/>
      <c r="G33" s="18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9"/>
      <c r="U33" s="24"/>
      <c r="V33" s="24"/>
      <c r="W33" s="26"/>
      <c r="X33" s="17"/>
    </row>
    <row r="34" spans="1:24" ht="19.5" customHeight="1">
      <c r="A34" s="21">
        <v>11</v>
      </c>
      <c r="B34" s="22" t="s">
        <v>33</v>
      </c>
      <c r="C34" s="17" t="s">
        <v>19</v>
      </c>
      <c r="D34" s="17"/>
      <c r="E34" s="17"/>
      <c r="F34" s="18"/>
      <c r="G34" s="18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9"/>
      <c r="U34" s="24"/>
      <c r="V34" s="24"/>
      <c r="W34" s="26"/>
      <c r="X34" s="17"/>
    </row>
    <row r="35" spans="1:24" ht="20.25" customHeight="1">
      <c r="A35" s="21">
        <v>12</v>
      </c>
      <c r="B35" s="22" t="s">
        <v>34</v>
      </c>
      <c r="C35" s="17" t="s">
        <v>35</v>
      </c>
      <c r="D35" s="17">
        <v>1</v>
      </c>
      <c r="E35" s="17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9"/>
      <c r="U35" s="24"/>
      <c r="V35" s="24"/>
      <c r="W35" s="25">
        <f>ROUND((U35+V35)*D35,0)</f>
        <v>0</v>
      </c>
      <c r="X35" s="17"/>
    </row>
    <row r="36" spans="1:24" ht="25.5" customHeight="1">
      <c r="A36" s="21">
        <v>203.3</v>
      </c>
      <c r="B36" s="22" t="s">
        <v>43</v>
      </c>
      <c r="C36" s="17"/>
      <c r="D36" s="17"/>
      <c r="E36" s="17"/>
      <c r="F36" s="18"/>
      <c r="G36" s="18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9"/>
      <c r="U36" s="24"/>
      <c r="V36" s="24"/>
      <c r="W36" s="26"/>
      <c r="X36" s="17"/>
    </row>
    <row r="37" spans="1:24" ht="19.5" customHeight="1">
      <c r="A37" s="21">
        <v>1</v>
      </c>
      <c r="B37" s="22" t="s">
        <v>44</v>
      </c>
      <c r="C37" s="17" t="s">
        <v>45</v>
      </c>
      <c r="D37" s="17">
        <v>1</v>
      </c>
      <c r="E37" s="17">
        <f t="shared" si="1"/>
        <v>1</v>
      </c>
      <c r="F37" s="18"/>
      <c r="G37" s="18"/>
      <c r="H37" s="17" t="s">
        <v>46</v>
      </c>
      <c r="I37" s="17"/>
      <c r="J37" s="17"/>
      <c r="K37" s="17"/>
      <c r="L37" s="17"/>
      <c r="M37" s="17">
        <v>1</v>
      </c>
      <c r="N37" s="17"/>
      <c r="O37" s="17"/>
      <c r="P37" s="17"/>
      <c r="Q37" s="17"/>
      <c r="R37" s="17"/>
      <c r="S37" s="17"/>
      <c r="T37" s="19"/>
      <c r="U37" s="24"/>
      <c r="V37" s="24"/>
      <c r="W37" s="25">
        <f>ROUND((U37+V37)*D37,0)</f>
        <v>0</v>
      </c>
      <c r="X37" s="17" t="s">
        <v>47</v>
      </c>
    </row>
    <row r="38" spans="1:24" ht="20.25" customHeight="1">
      <c r="A38" s="21">
        <v>2</v>
      </c>
      <c r="B38" s="22" t="s">
        <v>48</v>
      </c>
      <c r="C38" s="17" t="s">
        <v>45</v>
      </c>
      <c r="D38" s="17">
        <v>1</v>
      </c>
      <c r="E38" s="17">
        <f t="shared" si="1"/>
        <v>1</v>
      </c>
      <c r="F38" s="18"/>
      <c r="G38" s="18"/>
      <c r="H38" s="18"/>
      <c r="I38" s="18"/>
      <c r="J38" s="18"/>
      <c r="K38" s="18"/>
      <c r="L38" s="18"/>
      <c r="M38" s="18">
        <v>1</v>
      </c>
      <c r="N38" s="18"/>
      <c r="O38" s="18"/>
      <c r="P38" s="18"/>
      <c r="Q38" s="18"/>
      <c r="R38" s="18"/>
      <c r="S38" s="18"/>
      <c r="T38" s="19"/>
      <c r="U38" s="24"/>
      <c r="V38" s="24"/>
      <c r="W38" s="25">
        <f t="shared" ref="W38:W39" si="3">ROUND((U38+V38)*D38,0)</f>
        <v>0</v>
      </c>
      <c r="X38" s="17"/>
    </row>
    <row r="39" spans="1:24" ht="20.25" customHeight="1">
      <c r="A39" s="21">
        <v>3</v>
      </c>
      <c r="B39" s="22" t="s">
        <v>34</v>
      </c>
      <c r="C39" s="17" t="s">
        <v>35</v>
      </c>
      <c r="D39" s="17">
        <v>1</v>
      </c>
      <c r="E39" s="17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9"/>
      <c r="U39" s="24"/>
      <c r="V39" s="24"/>
      <c r="W39" s="25">
        <f t="shared" si="3"/>
        <v>0</v>
      </c>
      <c r="X39" s="17"/>
    </row>
    <row r="40" spans="1:24" ht="27" customHeight="1">
      <c r="A40" s="21">
        <v>203.4</v>
      </c>
      <c r="B40" s="22" t="s">
        <v>49</v>
      </c>
      <c r="C40" s="17"/>
      <c r="D40" s="17"/>
      <c r="E40" s="17"/>
      <c r="F40" s="18"/>
      <c r="G40" s="18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9"/>
      <c r="U40" s="24"/>
      <c r="V40" s="24"/>
      <c r="W40" s="26"/>
      <c r="X40" s="17"/>
    </row>
    <row r="41" spans="1:24" ht="21" customHeight="1">
      <c r="A41" s="21">
        <v>1</v>
      </c>
      <c r="B41" s="22" t="s">
        <v>50</v>
      </c>
      <c r="C41" s="17" t="s">
        <v>51</v>
      </c>
      <c r="D41" s="17">
        <v>12</v>
      </c>
      <c r="E41" s="17">
        <f t="shared" si="1"/>
        <v>0</v>
      </c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9"/>
      <c r="U41" s="24"/>
      <c r="V41" s="24"/>
      <c r="W41" s="25">
        <f>ROUND((U41+V41)*D41,0)</f>
        <v>0</v>
      </c>
      <c r="X41" s="17" t="s">
        <v>52</v>
      </c>
    </row>
    <row r="42" spans="1:24" ht="27" customHeight="1">
      <c r="A42" s="21">
        <v>2</v>
      </c>
      <c r="B42" s="22" t="s">
        <v>53</v>
      </c>
      <c r="C42" s="17" t="s">
        <v>51</v>
      </c>
      <c r="D42" s="17"/>
      <c r="E42" s="17"/>
      <c r="F42" s="18"/>
      <c r="G42" s="18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9"/>
      <c r="U42" s="24"/>
      <c r="V42" s="24"/>
      <c r="W42" s="25"/>
      <c r="X42" s="17" t="s">
        <v>54</v>
      </c>
    </row>
    <row r="43" spans="1:24" ht="26.25" customHeight="1">
      <c r="A43" s="21">
        <v>3</v>
      </c>
      <c r="B43" s="22" t="s">
        <v>34</v>
      </c>
      <c r="C43" s="17" t="s">
        <v>35</v>
      </c>
      <c r="D43" s="17">
        <v>1</v>
      </c>
      <c r="E43" s="17">
        <f t="shared" si="1"/>
        <v>0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9"/>
      <c r="U43" s="24"/>
      <c r="V43" s="24"/>
      <c r="W43" s="25">
        <f t="shared" ref="W43" si="4">ROUND((U43+V43)*D43,0)</f>
        <v>0</v>
      </c>
      <c r="X43" s="17"/>
    </row>
    <row r="44" spans="1:24" ht="29.25" customHeight="1">
      <c r="A44" s="21">
        <v>203.5</v>
      </c>
      <c r="B44" s="22" t="s">
        <v>55</v>
      </c>
      <c r="C44" s="17"/>
      <c r="D44" s="17"/>
      <c r="E44" s="17"/>
      <c r="F44" s="18"/>
      <c r="G44" s="18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9"/>
      <c r="U44" s="24"/>
      <c r="V44" s="24"/>
      <c r="W44" s="26"/>
      <c r="X44" s="17"/>
    </row>
    <row r="45" spans="1:24" ht="19.5" customHeight="1">
      <c r="A45" s="21" t="s">
        <v>56</v>
      </c>
      <c r="B45" s="22" t="s">
        <v>57</v>
      </c>
      <c r="C45" s="17"/>
      <c r="D45" s="17"/>
      <c r="E45" s="17"/>
      <c r="F45" s="18"/>
      <c r="G45" s="18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9"/>
      <c r="U45" s="24"/>
      <c r="V45" s="24"/>
      <c r="W45" s="26"/>
      <c r="X45" s="17"/>
    </row>
    <row r="46" spans="1:24" ht="17.100000000000001" customHeight="1">
      <c r="A46" s="21">
        <v>1</v>
      </c>
      <c r="B46" s="22" t="s">
        <v>58</v>
      </c>
      <c r="C46" s="17" t="s">
        <v>19</v>
      </c>
      <c r="D46" s="17">
        <v>4</v>
      </c>
      <c r="E46" s="17">
        <f t="shared" si="1"/>
        <v>4</v>
      </c>
      <c r="F46" s="18"/>
      <c r="G46" s="18"/>
      <c r="H46" s="18"/>
      <c r="I46" s="18">
        <v>1</v>
      </c>
      <c r="J46" s="18">
        <v>1</v>
      </c>
      <c r="K46" s="18">
        <v>1</v>
      </c>
      <c r="L46" s="18">
        <v>1</v>
      </c>
      <c r="M46" s="18"/>
      <c r="N46" s="18"/>
      <c r="O46" s="18"/>
      <c r="P46" s="18"/>
      <c r="Q46" s="18"/>
      <c r="R46" s="18"/>
      <c r="S46" s="18"/>
      <c r="T46" s="19"/>
      <c r="U46" s="24"/>
      <c r="V46" s="24"/>
      <c r="W46" s="25">
        <f t="shared" ref="W46:W51" si="5">ROUND((U46+V46)*D46,0)</f>
        <v>0</v>
      </c>
      <c r="X46" s="17"/>
    </row>
    <row r="47" spans="1:24" ht="27.9" customHeight="1">
      <c r="A47" s="21">
        <f t="shared" ref="A47:A55" si="6">A46+1</f>
        <v>2</v>
      </c>
      <c r="B47" s="22" t="s">
        <v>59</v>
      </c>
      <c r="C47" s="17" t="s">
        <v>19</v>
      </c>
      <c r="D47" s="17"/>
      <c r="E47" s="17"/>
      <c r="F47" s="18"/>
      <c r="G47" s="18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9"/>
      <c r="U47" s="24"/>
      <c r="V47" s="24"/>
      <c r="W47" s="26"/>
      <c r="X47" s="17"/>
    </row>
    <row r="48" spans="1:24" ht="18" customHeight="1">
      <c r="A48" s="21">
        <f t="shared" si="6"/>
        <v>3</v>
      </c>
      <c r="B48" s="22" t="s">
        <v>60</v>
      </c>
      <c r="C48" s="17" t="s">
        <v>19</v>
      </c>
      <c r="D48" s="17">
        <v>13</v>
      </c>
      <c r="E48" s="17">
        <f t="shared" si="1"/>
        <v>13</v>
      </c>
      <c r="F48" s="18"/>
      <c r="G48" s="18"/>
      <c r="H48" s="18"/>
      <c r="I48" s="18">
        <v>3</v>
      </c>
      <c r="J48" s="18">
        <v>3</v>
      </c>
      <c r="K48" s="18">
        <v>3</v>
      </c>
      <c r="L48" s="18">
        <v>4</v>
      </c>
      <c r="M48" s="18"/>
      <c r="N48" s="18"/>
      <c r="O48" s="18"/>
      <c r="P48" s="18"/>
      <c r="Q48" s="18"/>
      <c r="R48" s="18"/>
      <c r="S48" s="18"/>
      <c r="T48" s="19"/>
      <c r="U48" s="24"/>
      <c r="V48" s="24"/>
      <c r="W48" s="25">
        <f t="shared" si="5"/>
        <v>0</v>
      </c>
      <c r="X48" s="17"/>
    </row>
    <row r="49" spans="1:24" s="30" customFormat="1" ht="32.1" customHeight="1">
      <c r="A49" s="21">
        <f t="shared" si="6"/>
        <v>4</v>
      </c>
      <c r="B49" s="22" t="s">
        <v>61</v>
      </c>
      <c r="C49" s="17" t="s">
        <v>19</v>
      </c>
      <c r="D49" s="17"/>
      <c r="E49" s="17"/>
      <c r="F49" s="18"/>
      <c r="G49" s="29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9"/>
      <c r="U49" s="24"/>
      <c r="V49" s="24"/>
      <c r="W49" s="26"/>
      <c r="X49" s="17"/>
    </row>
    <row r="50" spans="1:24" ht="18" customHeight="1">
      <c r="A50" s="21">
        <f t="shared" si="6"/>
        <v>5</v>
      </c>
      <c r="B50" s="22" t="s">
        <v>62</v>
      </c>
      <c r="C50" s="17" t="s">
        <v>19</v>
      </c>
      <c r="D50" s="17">
        <v>4</v>
      </c>
      <c r="E50" s="17">
        <f t="shared" si="1"/>
        <v>4</v>
      </c>
      <c r="F50" s="18"/>
      <c r="G50" s="18"/>
      <c r="H50" s="18"/>
      <c r="I50" s="18">
        <v>1</v>
      </c>
      <c r="J50" s="18">
        <v>1</v>
      </c>
      <c r="K50" s="18">
        <v>1</v>
      </c>
      <c r="L50" s="18">
        <v>1</v>
      </c>
      <c r="M50" s="18"/>
      <c r="N50" s="18"/>
      <c r="O50" s="18"/>
      <c r="P50" s="18"/>
      <c r="Q50" s="18"/>
      <c r="R50" s="18"/>
      <c r="S50" s="18"/>
      <c r="T50" s="19"/>
      <c r="U50" s="24"/>
      <c r="V50" s="24"/>
      <c r="W50" s="25">
        <f t="shared" si="5"/>
        <v>0</v>
      </c>
      <c r="X50" s="17"/>
    </row>
    <row r="51" spans="1:24" ht="30.9" customHeight="1">
      <c r="A51" s="21">
        <f t="shared" si="6"/>
        <v>6</v>
      </c>
      <c r="B51" s="22" t="s">
        <v>63</v>
      </c>
      <c r="C51" s="17" t="s">
        <v>19</v>
      </c>
      <c r="D51" s="17">
        <v>4</v>
      </c>
      <c r="E51" s="17">
        <f t="shared" si="1"/>
        <v>4</v>
      </c>
      <c r="F51" s="18"/>
      <c r="G51" s="18"/>
      <c r="H51" s="18"/>
      <c r="I51" s="18">
        <v>1</v>
      </c>
      <c r="J51" s="18">
        <v>1</v>
      </c>
      <c r="K51" s="18">
        <v>1</v>
      </c>
      <c r="L51" s="18">
        <v>1</v>
      </c>
      <c r="M51" s="18"/>
      <c r="N51" s="18"/>
      <c r="O51" s="18"/>
      <c r="P51" s="18"/>
      <c r="Q51" s="18"/>
      <c r="R51" s="18"/>
      <c r="S51" s="18"/>
      <c r="T51" s="19"/>
      <c r="U51" s="24"/>
      <c r="V51" s="24"/>
      <c r="W51" s="25">
        <f t="shared" si="5"/>
        <v>0</v>
      </c>
      <c r="X51" s="17"/>
    </row>
    <row r="52" spans="1:24" ht="29.1" customHeight="1">
      <c r="A52" s="21">
        <f t="shared" si="6"/>
        <v>7</v>
      </c>
      <c r="B52" s="22" t="s">
        <v>64</v>
      </c>
      <c r="C52" s="17" t="s">
        <v>19</v>
      </c>
      <c r="D52" s="17"/>
      <c r="E52" s="17"/>
      <c r="F52" s="18"/>
      <c r="G52" s="18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9"/>
      <c r="U52" s="24"/>
      <c r="V52" s="24"/>
      <c r="W52" s="26"/>
      <c r="X52" s="17"/>
    </row>
    <row r="53" spans="1:24" ht="21" customHeight="1">
      <c r="A53" s="21">
        <f t="shared" si="6"/>
        <v>8</v>
      </c>
      <c r="B53" s="22" t="s">
        <v>65</v>
      </c>
      <c r="C53" s="17" t="s">
        <v>19</v>
      </c>
      <c r="D53" s="17"/>
      <c r="E53" s="17"/>
      <c r="F53" s="18"/>
      <c r="G53" s="18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9"/>
      <c r="U53" s="24"/>
      <c r="V53" s="24"/>
      <c r="W53" s="26"/>
      <c r="X53" s="17"/>
    </row>
    <row r="54" spans="1:24" ht="30.9" customHeight="1">
      <c r="A54" s="21">
        <f t="shared" si="6"/>
        <v>9</v>
      </c>
      <c r="B54" s="31" t="s">
        <v>66</v>
      </c>
      <c r="C54" s="17" t="s">
        <v>19</v>
      </c>
      <c r="D54" s="17">
        <v>3</v>
      </c>
      <c r="E54" s="17">
        <f t="shared" si="1"/>
        <v>3</v>
      </c>
      <c r="F54" s="18"/>
      <c r="G54" s="18"/>
      <c r="H54" s="18"/>
      <c r="I54" s="18">
        <v>1</v>
      </c>
      <c r="J54" s="18">
        <v>1</v>
      </c>
      <c r="K54" s="18">
        <v>1</v>
      </c>
      <c r="L54" s="18"/>
      <c r="M54" s="18"/>
      <c r="N54" s="18"/>
      <c r="O54" s="18"/>
      <c r="P54" s="18"/>
      <c r="Q54" s="18"/>
      <c r="R54" s="18"/>
      <c r="S54" s="18"/>
      <c r="T54" s="19"/>
      <c r="U54" s="24"/>
      <c r="V54" s="24"/>
      <c r="W54" s="25">
        <f t="shared" ref="W54:W58" si="7">ROUND((U54+V54)*D54,0)</f>
        <v>0</v>
      </c>
      <c r="X54" s="17" t="s">
        <v>47</v>
      </c>
    </row>
    <row r="55" spans="1:24" ht="24" customHeight="1">
      <c r="A55" s="21">
        <f t="shared" si="6"/>
        <v>10</v>
      </c>
      <c r="B55" s="22" t="s">
        <v>34</v>
      </c>
      <c r="C55" s="17" t="s">
        <v>35</v>
      </c>
      <c r="D55" s="17">
        <v>1</v>
      </c>
      <c r="E55" s="17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9"/>
      <c r="U55" s="24"/>
      <c r="V55" s="24"/>
      <c r="W55" s="25">
        <f t="shared" si="7"/>
        <v>0</v>
      </c>
      <c r="X55" s="17"/>
    </row>
    <row r="56" spans="1:24" ht="23.25" customHeight="1">
      <c r="A56" s="21" t="s">
        <v>67</v>
      </c>
      <c r="B56" s="22" t="s">
        <v>68</v>
      </c>
      <c r="C56" s="17"/>
      <c r="D56" s="17"/>
      <c r="E56" s="17"/>
      <c r="F56" s="18"/>
      <c r="G56" s="18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9"/>
      <c r="U56" s="24"/>
      <c r="V56" s="24"/>
      <c r="W56" s="26"/>
      <c r="X56" s="17"/>
    </row>
    <row r="57" spans="1:24" ht="21" customHeight="1">
      <c r="A57" s="21">
        <v>1</v>
      </c>
      <c r="B57" s="22" t="s">
        <v>69</v>
      </c>
      <c r="C57" s="17" t="s">
        <v>19</v>
      </c>
      <c r="D57" s="17">
        <v>10</v>
      </c>
      <c r="E57" s="17">
        <f t="shared" si="1"/>
        <v>10</v>
      </c>
      <c r="F57" s="18"/>
      <c r="G57" s="18"/>
      <c r="H57" s="18"/>
      <c r="I57" s="18"/>
      <c r="J57" s="18"/>
      <c r="K57" s="18"/>
      <c r="L57" s="18"/>
      <c r="M57" s="18"/>
      <c r="N57" s="18">
        <v>2</v>
      </c>
      <c r="O57" s="18">
        <v>2</v>
      </c>
      <c r="P57" s="18"/>
      <c r="Q57" s="18">
        <v>2</v>
      </c>
      <c r="R57" s="18">
        <v>2</v>
      </c>
      <c r="S57" s="18">
        <v>2</v>
      </c>
      <c r="T57" s="19"/>
      <c r="U57" s="24"/>
      <c r="V57" s="24"/>
      <c r="W57" s="25">
        <f t="shared" si="7"/>
        <v>0</v>
      </c>
      <c r="X57" s="17" t="s">
        <v>38</v>
      </c>
    </row>
    <row r="58" spans="1:24" ht="22.5" customHeight="1">
      <c r="A58" s="21">
        <f t="shared" ref="A58:A61" si="8">A57+1</f>
        <v>2</v>
      </c>
      <c r="B58" s="22" t="s">
        <v>70</v>
      </c>
      <c r="C58" s="17" t="s">
        <v>19</v>
      </c>
      <c r="D58" s="17">
        <v>25</v>
      </c>
      <c r="E58" s="17">
        <f t="shared" si="1"/>
        <v>25</v>
      </c>
      <c r="F58" s="18"/>
      <c r="G58" s="18"/>
      <c r="H58" s="18"/>
      <c r="I58" s="18"/>
      <c r="J58" s="18"/>
      <c r="K58" s="18"/>
      <c r="L58" s="18"/>
      <c r="M58" s="18"/>
      <c r="N58" s="18">
        <v>5</v>
      </c>
      <c r="O58" s="18">
        <v>5</v>
      </c>
      <c r="P58" s="18"/>
      <c r="Q58" s="18">
        <v>5</v>
      </c>
      <c r="R58" s="18">
        <v>5</v>
      </c>
      <c r="S58" s="18">
        <v>5</v>
      </c>
      <c r="T58" s="19"/>
      <c r="U58" s="24"/>
      <c r="V58" s="24"/>
      <c r="W58" s="25">
        <f t="shared" si="7"/>
        <v>0</v>
      </c>
      <c r="X58" s="17" t="s">
        <v>38</v>
      </c>
    </row>
    <row r="59" spans="1:24" s="30" customFormat="1" ht="23.25" customHeight="1">
      <c r="A59" s="21">
        <f t="shared" si="8"/>
        <v>3</v>
      </c>
      <c r="B59" s="22" t="s">
        <v>71</v>
      </c>
      <c r="C59" s="17" t="s">
        <v>19</v>
      </c>
      <c r="D59" s="17"/>
      <c r="E59" s="17"/>
      <c r="F59" s="18"/>
      <c r="G59" s="29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9"/>
      <c r="U59" s="24"/>
      <c r="V59" s="24"/>
      <c r="W59" s="26"/>
      <c r="X59" s="17"/>
    </row>
    <row r="60" spans="1:24" ht="19.5" customHeight="1">
      <c r="A60" s="21">
        <f t="shared" si="8"/>
        <v>4</v>
      </c>
      <c r="B60" s="22" t="s">
        <v>72</v>
      </c>
      <c r="C60" s="17" t="s">
        <v>19</v>
      </c>
      <c r="D60" s="17"/>
      <c r="E60" s="17"/>
      <c r="F60" s="18"/>
      <c r="G60" s="18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9"/>
      <c r="U60" s="24"/>
      <c r="V60" s="24"/>
      <c r="W60" s="26"/>
      <c r="X60" s="17"/>
    </row>
    <row r="61" spans="1:24" ht="25.5" customHeight="1">
      <c r="A61" s="21">
        <f t="shared" si="8"/>
        <v>5</v>
      </c>
      <c r="B61" s="22" t="s">
        <v>73</v>
      </c>
      <c r="C61" s="17" t="s">
        <v>19</v>
      </c>
      <c r="D61" s="17">
        <v>10</v>
      </c>
      <c r="E61" s="17">
        <f t="shared" si="1"/>
        <v>10</v>
      </c>
      <c r="F61" s="18"/>
      <c r="G61" s="18"/>
      <c r="H61" s="18"/>
      <c r="I61" s="18"/>
      <c r="J61" s="18"/>
      <c r="K61" s="18"/>
      <c r="L61" s="18"/>
      <c r="M61" s="18"/>
      <c r="N61" s="18">
        <v>2</v>
      </c>
      <c r="O61" s="18">
        <v>2</v>
      </c>
      <c r="P61" s="18"/>
      <c r="Q61" s="18">
        <v>2</v>
      </c>
      <c r="R61" s="18">
        <v>2</v>
      </c>
      <c r="S61" s="18">
        <v>2</v>
      </c>
      <c r="T61" s="19"/>
      <c r="U61" s="24"/>
      <c r="V61" s="24"/>
      <c r="W61" s="25">
        <f t="shared" ref="W61:W66" si="9">ROUND((U61+V61)*D61,0)</f>
        <v>0</v>
      </c>
      <c r="X61" s="17" t="s">
        <v>38</v>
      </c>
    </row>
    <row r="62" spans="1:24" ht="22.5" customHeight="1">
      <c r="A62" s="21">
        <v>6</v>
      </c>
      <c r="B62" s="22" t="s">
        <v>74</v>
      </c>
      <c r="C62" s="17" t="s">
        <v>19</v>
      </c>
      <c r="D62" s="17"/>
      <c r="E62" s="17"/>
      <c r="F62" s="18"/>
      <c r="G62" s="18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9"/>
      <c r="U62" s="24"/>
      <c r="V62" s="24"/>
      <c r="W62" s="26"/>
      <c r="X62" s="17"/>
    </row>
    <row r="63" spans="1:24" ht="24.75" customHeight="1">
      <c r="A63" s="21">
        <v>7</v>
      </c>
      <c r="B63" s="22" t="s">
        <v>75</v>
      </c>
      <c r="C63" s="17"/>
      <c r="D63" s="17"/>
      <c r="E63" s="17"/>
      <c r="F63" s="18"/>
      <c r="G63" s="18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9"/>
      <c r="U63" s="24"/>
      <c r="V63" s="24"/>
      <c r="W63" s="26"/>
      <c r="X63" s="17"/>
    </row>
    <row r="64" spans="1:24" ht="27.75" customHeight="1">
      <c r="A64" s="32">
        <v>7.1</v>
      </c>
      <c r="B64" s="22" t="s">
        <v>76</v>
      </c>
      <c r="C64" s="17" t="s">
        <v>19</v>
      </c>
      <c r="D64" s="17">
        <v>2</v>
      </c>
      <c r="E64" s="17">
        <f t="shared" si="1"/>
        <v>2</v>
      </c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>
        <v>2</v>
      </c>
      <c r="R64" s="18"/>
      <c r="S64" s="18"/>
      <c r="T64" s="19"/>
      <c r="U64" s="24"/>
      <c r="V64" s="24"/>
      <c r="W64" s="25">
        <f t="shared" si="9"/>
        <v>0</v>
      </c>
      <c r="X64" s="17"/>
    </row>
    <row r="65" spans="1:24" ht="27" customHeight="1">
      <c r="A65" s="32">
        <v>7.2</v>
      </c>
      <c r="B65" s="22" t="s">
        <v>77</v>
      </c>
      <c r="C65" s="17" t="s">
        <v>19</v>
      </c>
      <c r="D65" s="17"/>
      <c r="E65" s="17"/>
      <c r="F65" s="18"/>
      <c r="G65" s="18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9"/>
      <c r="U65" s="24"/>
      <c r="V65" s="24"/>
      <c r="W65" s="26"/>
      <c r="X65" s="17"/>
    </row>
    <row r="66" spans="1:24" ht="30" customHeight="1">
      <c r="A66" s="32">
        <v>7.3</v>
      </c>
      <c r="B66" s="22" t="s">
        <v>78</v>
      </c>
      <c r="C66" s="17" t="s">
        <v>19</v>
      </c>
      <c r="D66" s="17">
        <v>4</v>
      </c>
      <c r="E66" s="17">
        <f t="shared" si="1"/>
        <v>4</v>
      </c>
      <c r="F66" s="18"/>
      <c r="G66" s="18"/>
      <c r="H66" s="18"/>
      <c r="I66" s="18"/>
      <c r="J66" s="18"/>
      <c r="K66" s="18"/>
      <c r="L66" s="18"/>
      <c r="M66" s="18"/>
      <c r="N66" s="18">
        <v>2</v>
      </c>
      <c r="O66" s="18"/>
      <c r="P66" s="18"/>
      <c r="Q66" s="18"/>
      <c r="R66" s="18">
        <v>2</v>
      </c>
      <c r="S66" s="18"/>
      <c r="T66" s="19"/>
      <c r="U66" s="24"/>
      <c r="V66" s="24"/>
      <c r="W66" s="25">
        <f t="shared" si="9"/>
        <v>0</v>
      </c>
      <c r="X66" s="17"/>
    </row>
    <row r="67" spans="1:24" ht="26.25" customHeight="1">
      <c r="A67" s="32">
        <v>7.4</v>
      </c>
      <c r="B67" s="22" t="s">
        <v>79</v>
      </c>
      <c r="C67" s="17" t="s">
        <v>19</v>
      </c>
      <c r="D67" s="17"/>
      <c r="E67" s="17"/>
      <c r="F67" s="18"/>
      <c r="G67" s="18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9"/>
      <c r="U67" s="24"/>
      <c r="V67" s="24"/>
      <c r="W67" s="26"/>
      <c r="X67" s="17"/>
    </row>
    <row r="68" spans="1:24" ht="26.25" customHeight="1">
      <c r="A68" s="21">
        <v>8</v>
      </c>
      <c r="B68" s="22" t="s">
        <v>34</v>
      </c>
      <c r="C68" s="17" t="s">
        <v>35</v>
      </c>
      <c r="D68" s="17">
        <v>1</v>
      </c>
      <c r="E68" s="17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9"/>
      <c r="U68" s="24"/>
      <c r="V68" s="24"/>
      <c r="W68" s="25">
        <f t="shared" ref="W68:W72" si="10">ROUND((U68+V68)*D68,0)</f>
        <v>0</v>
      </c>
      <c r="X68" s="17"/>
    </row>
    <row r="69" spans="1:24" ht="26.25" customHeight="1">
      <c r="A69" s="21" t="s">
        <v>80</v>
      </c>
      <c r="B69" s="22" t="s">
        <v>81</v>
      </c>
      <c r="C69" s="17"/>
      <c r="D69" s="17"/>
      <c r="E69" s="17"/>
      <c r="F69" s="18"/>
      <c r="G69" s="18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9"/>
      <c r="U69" s="24"/>
      <c r="V69" s="24"/>
      <c r="W69" s="26"/>
      <c r="X69" s="17" t="s">
        <v>17</v>
      </c>
    </row>
    <row r="70" spans="1:24" ht="26.25" customHeight="1">
      <c r="A70" s="21">
        <v>1</v>
      </c>
      <c r="B70" s="22" t="s">
        <v>82</v>
      </c>
      <c r="C70" s="17" t="s">
        <v>19</v>
      </c>
      <c r="D70" s="17">
        <v>26</v>
      </c>
      <c r="E70" s="17">
        <f t="shared" si="1"/>
        <v>26</v>
      </c>
      <c r="F70" s="18"/>
      <c r="G70" s="18"/>
      <c r="H70" s="18"/>
      <c r="I70" s="18"/>
      <c r="J70" s="18"/>
      <c r="K70" s="18"/>
      <c r="L70" s="18"/>
      <c r="M70" s="18"/>
      <c r="N70" s="18">
        <v>10</v>
      </c>
      <c r="O70" s="18"/>
      <c r="P70" s="18"/>
      <c r="Q70" s="18">
        <v>6</v>
      </c>
      <c r="R70" s="18">
        <v>10</v>
      </c>
      <c r="S70" s="18"/>
      <c r="T70" s="19"/>
      <c r="U70" s="24"/>
      <c r="V70" s="24"/>
      <c r="W70" s="25">
        <f t="shared" si="10"/>
        <v>0</v>
      </c>
      <c r="X70" s="33" t="s">
        <v>83</v>
      </c>
    </row>
    <row r="71" spans="1:24" ht="26.25" customHeight="1">
      <c r="A71" s="21">
        <v>2</v>
      </c>
      <c r="B71" s="22" t="s">
        <v>84</v>
      </c>
      <c r="C71" s="17" t="s">
        <v>19</v>
      </c>
      <c r="D71" s="17">
        <v>42</v>
      </c>
      <c r="E71" s="17">
        <f t="shared" si="1"/>
        <v>42</v>
      </c>
      <c r="F71" s="18"/>
      <c r="G71" s="18"/>
      <c r="H71" s="18"/>
      <c r="I71" s="18"/>
      <c r="J71" s="18"/>
      <c r="K71" s="18"/>
      <c r="L71" s="18"/>
      <c r="M71" s="18"/>
      <c r="N71" s="18">
        <v>7</v>
      </c>
      <c r="O71" s="18">
        <v>7</v>
      </c>
      <c r="P71" s="18">
        <v>4</v>
      </c>
      <c r="Q71" s="18">
        <v>10</v>
      </c>
      <c r="R71" s="18">
        <v>7</v>
      </c>
      <c r="S71" s="18">
        <v>7</v>
      </c>
      <c r="T71" s="19"/>
      <c r="U71" s="24"/>
      <c r="V71" s="24"/>
      <c r="W71" s="25">
        <f t="shared" si="10"/>
        <v>0</v>
      </c>
      <c r="X71" s="17" t="s">
        <v>85</v>
      </c>
    </row>
    <row r="72" spans="1:24" ht="26.25" customHeight="1">
      <c r="A72" s="21">
        <v>3</v>
      </c>
      <c r="B72" s="22" t="s">
        <v>34</v>
      </c>
      <c r="C72" s="17" t="s">
        <v>35</v>
      </c>
      <c r="D72" s="17">
        <v>1</v>
      </c>
      <c r="E72" s="17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9"/>
      <c r="U72" s="24"/>
      <c r="V72" s="24"/>
      <c r="W72" s="25">
        <f t="shared" si="10"/>
        <v>0</v>
      </c>
      <c r="X72" s="17"/>
    </row>
    <row r="73" spans="1:24" ht="26.25" customHeight="1">
      <c r="A73" s="21" t="s">
        <v>86</v>
      </c>
      <c r="B73" s="22" t="s">
        <v>87</v>
      </c>
      <c r="C73" s="17"/>
      <c r="D73" s="17"/>
      <c r="E73" s="17"/>
      <c r="F73" s="18"/>
      <c r="G73" s="18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9"/>
      <c r="U73" s="24"/>
      <c r="V73" s="24"/>
      <c r="W73" s="26"/>
      <c r="X73" s="34"/>
    </row>
    <row r="74" spans="1:24" ht="48.75" customHeight="1">
      <c r="A74" s="21">
        <v>1</v>
      </c>
      <c r="B74" s="22" t="s">
        <v>88</v>
      </c>
      <c r="C74" s="17" t="s">
        <v>89</v>
      </c>
      <c r="D74" s="17"/>
      <c r="E74" s="17"/>
      <c r="F74" s="18"/>
      <c r="G74" s="18"/>
      <c r="H74" s="17" t="s">
        <v>90</v>
      </c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9"/>
      <c r="U74" s="24"/>
      <c r="V74" s="24"/>
      <c r="W74" s="26"/>
      <c r="X74" s="34"/>
    </row>
    <row r="75" spans="1:24" ht="25.5" customHeight="1">
      <c r="A75" s="21">
        <v>2</v>
      </c>
      <c r="B75" s="22" t="s">
        <v>88</v>
      </c>
      <c r="C75" s="17" t="s">
        <v>89</v>
      </c>
      <c r="D75" s="17"/>
      <c r="E75" s="17"/>
      <c r="F75" s="18"/>
      <c r="G75" s="18"/>
      <c r="H75" s="17" t="s">
        <v>91</v>
      </c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9"/>
      <c r="U75" s="24"/>
      <c r="V75" s="24"/>
      <c r="W75" s="25"/>
      <c r="X75" s="17"/>
    </row>
    <row r="76" spans="1:24" ht="32.1" customHeight="1">
      <c r="A76" s="21">
        <v>3</v>
      </c>
      <c r="B76" s="22" t="s">
        <v>88</v>
      </c>
      <c r="C76" s="17" t="s">
        <v>89</v>
      </c>
      <c r="D76" s="17"/>
      <c r="E76" s="17"/>
      <c r="F76" s="18"/>
      <c r="G76" s="18"/>
      <c r="H76" s="17" t="s">
        <v>92</v>
      </c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9"/>
      <c r="U76" s="24"/>
      <c r="V76" s="24"/>
      <c r="W76" s="26"/>
      <c r="X76" s="34"/>
    </row>
    <row r="77" spans="1:24" ht="30" customHeight="1">
      <c r="A77" s="21">
        <v>4</v>
      </c>
      <c r="B77" s="22" t="s">
        <v>88</v>
      </c>
      <c r="C77" s="17" t="s">
        <v>89</v>
      </c>
      <c r="D77" s="17">
        <v>60</v>
      </c>
      <c r="E77" s="17">
        <f t="shared" ref="E77:E136" si="11">SUM(I77:S77)</f>
        <v>0</v>
      </c>
      <c r="F77" s="18"/>
      <c r="G77" s="18"/>
      <c r="H77" s="17" t="s">
        <v>93</v>
      </c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9"/>
      <c r="U77" s="24"/>
      <c r="V77" s="24"/>
      <c r="W77" s="25">
        <f>ROUND((U77+V77)*D77,0)</f>
        <v>0</v>
      </c>
      <c r="X77" s="17"/>
    </row>
    <row r="78" spans="1:24" ht="30" customHeight="1">
      <c r="A78" s="21">
        <v>5</v>
      </c>
      <c r="B78" s="22" t="s">
        <v>88</v>
      </c>
      <c r="C78" s="17" t="s">
        <v>89</v>
      </c>
      <c r="D78" s="17">
        <v>20</v>
      </c>
      <c r="E78" s="17">
        <f t="shared" si="11"/>
        <v>0</v>
      </c>
      <c r="F78" s="18"/>
      <c r="G78" s="18"/>
      <c r="H78" s="17" t="s">
        <v>94</v>
      </c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9"/>
      <c r="U78" s="24"/>
      <c r="V78" s="24"/>
      <c r="W78" s="25">
        <f t="shared" ref="W78:W80" si="12">ROUND((U78+V78)*D78,0)</f>
        <v>0</v>
      </c>
      <c r="X78" s="34"/>
    </row>
    <row r="79" spans="1:24" ht="19.5" customHeight="1">
      <c r="A79" s="21">
        <v>6</v>
      </c>
      <c r="B79" s="22" t="s">
        <v>88</v>
      </c>
      <c r="C79" s="17" t="s">
        <v>89</v>
      </c>
      <c r="D79" s="17">
        <v>20</v>
      </c>
      <c r="E79" s="17">
        <f t="shared" si="11"/>
        <v>0</v>
      </c>
      <c r="F79" s="18"/>
      <c r="G79" s="18"/>
      <c r="H79" s="17" t="s">
        <v>95</v>
      </c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9"/>
      <c r="U79" s="24"/>
      <c r="V79" s="24"/>
      <c r="W79" s="25">
        <f t="shared" si="12"/>
        <v>0</v>
      </c>
      <c r="X79" s="34"/>
    </row>
    <row r="80" spans="1:24" ht="19.5" customHeight="1">
      <c r="A80" s="21">
        <v>7</v>
      </c>
      <c r="B80" s="22" t="s">
        <v>34</v>
      </c>
      <c r="C80" s="17" t="s">
        <v>35</v>
      </c>
      <c r="D80" s="17">
        <v>1</v>
      </c>
      <c r="E80" s="17">
        <f t="shared" si="11"/>
        <v>0</v>
      </c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9"/>
      <c r="U80" s="24"/>
      <c r="V80" s="24"/>
      <c r="W80" s="25">
        <f t="shared" si="12"/>
        <v>0</v>
      </c>
      <c r="X80" s="17"/>
    </row>
    <row r="81" spans="1:24" ht="57" customHeight="1">
      <c r="A81" s="21" t="s">
        <v>96</v>
      </c>
      <c r="B81" s="22" t="s">
        <v>97</v>
      </c>
      <c r="C81" s="17"/>
      <c r="D81" s="17"/>
      <c r="E81" s="17"/>
      <c r="F81" s="18"/>
      <c r="G81" s="18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9"/>
      <c r="U81" s="24"/>
      <c r="V81" s="24"/>
      <c r="W81" s="25"/>
      <c r="X81" s="17"/>
    </row>
    <row r="82" spans="1:24" ht="52.2" customHeight="1">
      <c r="A82" s="21">
        <v>1</v>
      </c>
      <c r="B82" s="22" t="s">
        <v>98</v>
      </c>
      <c r="C82" s="17" t="s">
        <v>89</v>
      </c>
      <c r="D82" s="17">
        <v>1</v>
      </c>
      <c r="E82" s="17">
        <f t="shared" si="11"/>
        <v>1</v>
      </c>
      <c r="F82" s="18"/>
      <c r="G82" s="18"/>
      <c r="H82" s="17" t="s">
        <v>99</v>
      </c>
      <c r="I82" s="17"/>
      <c r="J82" s="17"/>
      <c r="K82" s="17"/>
      <c r="L82" s="17"/>
      <c r="M82" s="17"/>
      <c r="N82" s="17"/>
      <c r="O82" s="17"/>
      <c r="P82" s="17">
        <v>1</v>
      </c>
      <c r="Q82" s="17"/>
      <c r="R82" s="17"/>
      <c r="S82" s="17"/>
      <c r="T82" s="19"/>
      <c r="U82" s="24"/>
      <c r="V82" s="24"/>
      <c r="W82" s="25">
        <f>ROUND((U82+V82)*D82,0)</f>
        <v>0</v>
      </c>
      <c r="X82" s="17"/>
    </row>
    <row r="83" spans="1:24" ht="19.5" customHeight="1">
      <c r="A83" s="21">
        <v>2</v>
      </c>
      <c r="B83" s="22" t="s">
        <v>34</v>
      </c>
      <c r="C83" s="17" t="s">
        <v>35</v>
      </c>
      <c r="D83" s="17">
        <v>1</v>
      </c>
      <c r="E83" s="17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9"/>
      <c r="U83" s="24"/>
      <c r="V83" s="24"/>
      <c r="W83" s="25">
        <f>ROUND((U83+V83)*D83,0)</f>
        <v>0</v>
      </c>
      <c r="X83" s="17"/>
    </row>
    <row r="84" spans="1:24" ht="19.5" customHeight="1">
      <c r="A84" s="13">
        <v>204</v>
      </c>
      <c r="B84" s="16" t="s">
        <v>100</v>
      </c>
      <c r="C84" s="17"/>
      <c r="D84" s="17"/>
      <c r="E84" s="17"/>
      <c r="F84" s="18"/>
      <c r="G84" s="18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9"/>
      <c r="U84" s="24"/>
      <c r="V84" s="24"/>
      <c r="W84" s="26"/>
      <c r="X84" s="17"/>
    </row>
    <row r="85" spans="1:24" ht="19.5" customHeight="1">
      <c r="A85" s="21">
        <v>204.1</v>
      </c>
      <c r="B85" s="22" t="s">
        <v>101</v>
      </c>
      <c r="C85" s="17"/>
      <c r="D85" s="17"/>
      <c r="E85" s="17"/>
      <c r="F85" s="18"/>
      <c r="G85" s="18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9"/>
      <c r="U85" s="24"/>
      <c r="V85" s="24"/>
      <c r="W85" s="26"/>
      <c r="X85" s="17"/>
    </row>
    <row r="86" spans="1:24" ht="19.5" customHeight="1">
      <c r="A86" s="21">
        <v>1</v>
      </c>
      <c r="B86" s="22" t="s">
        <v>101</v>
      </c>
      <c r="C86" s="17" t="s">
        <v>102</v>
      </c>
      <c r="D86" s="17"/>
      <c r="E86" s="17"/>
      <c r="F86" s="18"/>
      <c r="G86" s="18"/>
      <c r="H86" s="17" t="s">
        <v>103</v>
      </c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9"/>
      <c r="U86" s="24"/>
      <c r="V86" s="24"/>
      <c r="W86" s="26"/>
      <c r="X86" s="17"/>
    </row>
    <row r="87" spans="1:24" ht="19.5" customHeight="1">
      <c r="A87" s="21">
        <v>2</v>
      </c>
      <c r="B87" s="22" t="s">
        <v>101</v>
      </c>
      <c r="C87" s="17" t="s">
        <v>102</v>
      </c>
      <c r="D87" s="17"/>
      <c r="E87" s="17"/>
      <c r="F87" s="18"/>
      <c r="G87" s="18"/>
      <c r="H87" s="17" t="s">
        <v>104</v>
      </c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9"/>
      <c r="U87" s="24"/>
      <c r="V87" s="24"/>
      <c r="W87" s="26"/>
      <c r="X87" s="17"/>
    </row>
    <row r="88" spans="1:24" ht="19.5" customHeight="1">
      <c r="A88" s="21">
        <v>3</v>
      </c>
      <c r="B88" s="22" t="s">
        <v>101</v>
      </c>
      <c r="C88" s="17" t="s">
        <v>102</v>
      </c>
      <c r="D88" s="17"/>
      <c r="E88" s="17"/>
      <c r="F88" s="18"/>
      <c r="G88" s="18"/>
      <c r="H88" s="17" t="s">
        <v>105</v>
      </c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9"/>
      <c r="U88" s="24"/>
      <c r="V88" s="24"/>
      <c r="W88" s="26"/>
      <c r="X88" s="17"/>
    </row>
    <row r="89" spans="1:24" ht="19.5" customHeight="1">
      <c r="A89" s="21">
        <v>4</v>
      </c>
      <c r="B89" s="22" t="s">
        <v>101</v>
      </c>
      <c r="C89" s="17" t="s">
        <v>102</v>
      </c>
      <c r="D89" s="17"/>
      <c r="E89" s="17"/>
      <c r="F89" s="18"/>
      <c r="G89" s="18"/>
      <c r="H89" s="17" t="s">
        <v>106</v>
      </c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9"/>
      <c r="U89" s="24"/>
      <c r="V89" s="24"/>
      <c r="W89" s="26"/>
      <c r="X89" s="17"/>
    </row>
    <row r="90" spans="1:24" ht="19.5" customHeight="1">
      <c r="A90" s="21">
        <v>5</v>
      </c>
      <c r="B90" s="22" t="s">
        <v>101</v>
      </c>
      <c r="C90" s="17" t="s">
        <v>102</v>
      </c>
      <c r="D90" s="17"/>
      <c r="E90" s="17"/>
      <c r="F90" s="18"/>
      <c r="G90" s="18"/>
      <c r="H90" s="17" t="s">
        <v>107</v>
      </c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9"/>
      <c r="U90" s="24"/>
      <c r="V90" s="24"/>
      <c r="W90" s="26"/>
      <c r="X90" s="17"/>
    </row>
    <row r="91" spans="1:24" ht="19.5" customHeight="1">
      <c r="A91" s="21">
        <v>6</v>
      </c>
      <c r="B91" s="22" t="s">
        <v>101</v>
      </c>
      <c r="C91" s="17" t="s">
        <v>102</v>
      </c>
      <c r="D91" s="17"/>
      <c r="E91" s="17"/>
      <c r="F91" s="18"/>
      <c r="G91" s="18"/>
      <c r="H91" s="17" t="s">
        <v>108</v>
      </c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9"/>
      <c r="U91" s="24"/>
      <c r="V91" s="24"/>
      <c r="W91" s="25"/>
      <c r="X91" s="17"/>
    </row>
    <row r="92" spans="1:24" ht="19.5" customHeight="1">
      <c r="A92" s="21">
        <v>7</v>
      </c>
      <c r="B92" s="22" t="s">
        <v>101</v>
      </c>
      <c r="C92" s="17" t="s">
        <v>102</v>
      </c>
      <c r="D92" s="17"/>
      <c r="E92" s="17"/>
      <c r="F92" s="18"/>
      <c r="G92" s="18"/>
      <c r="H92" s="17" t="s">
        <v>109</v>
      </c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9"/>
      <c r="U92" s="24"/>
      <c r="V92" s="24"/>
      <c r="W92" s="25"/>
      <c r="X92" s="17"/>
    </row>
    <row r="93" spans="1:24" ht="19.5" customHeight="1">
      <c r="A93" s="21">
        <v>8</v>
      </c>
      <c r="B93" s="22" t="s">
        <v>101</v>
      </c>
      <c r="C93" s="17" t="s">
        <v>102</v>
      </c>
      <c r="D93" s="17">
        <v>4</v>
      </c>
      <c r="E93" s="17">
        <f t="shared" si="11"/>
        <v>4</v>
      </c>
      <c r="F93" s="18"/>
      <c r="G93" s="18"/>
      <c r="H93" s="17" t="s">
        <v>110</v>
      </c>
      <c r="I93" s="17"/>
      <c r="J93" s="17"/>
      <c r="K93" s="17"/>
      <c r="L93" s="17"/>
      <c r="M93" s="17"/>
      <c r="N93" s="17"/>
      <c r="O93" s="17">
        <v>2</v>
      </c>
      <c r="P93" s="17"/>
      <c r="Q93" s="17"/>
      <c r="R93" s="17"/>
      <c r="S93" s="17">
        <v>2</v>
      </c>
      <c r="T93" s="19"/>
      <c r="U93" s="24"/>
      <c r="V93" s="24"/>
      <c r="W93" s="25">
        <f t="shared" ref="W93:W99" si="13">ROUND((U93+V93)*D93,0)</f>
        <v>0</v>
      </c>
      <c r="X93" s="17"/>
    </row>
    <row r="94" spans="1:24" ht="19.5" customHeight="1">
      <c r="A94" s="21">
        <v>9</v>
      </c>
      <c r="B94" s="22" t="s">
        <v>101</v>
      </c>
      <c r="C94" s="17" t="s">
        <v>102</v>
      </c>
      <c r="D94" s="17"/>
      <c r="E94" s="17"/>
      <c r="F94" s="18"/>
      <c r="G94" s="18"/>
      <c r="H94" s="17" t="s">
        <v>111</v>
      </c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9"/>
      <c r="U94" s="24"/>
      <c r="V94" s="24"/>
      <c r="W94" s="25"/>
      <c r="X94" s="17"/>
    </row>
    <row r="95" spans="1:24" ht="19.5" customHeight="1">
      <c r="A95" s="21">
        <v>10</v>
      </c>
      <c r="B95" s="22" t="s">
        <v>101</v>
      </c>
      <c r="C95" s="17" t="s">
        <v>102</v>
      </c>
      <c r="D95" s="17">
        <v>4</v>
      </c>
      <c r="E95" s="17">
        <f t="shared" si="11"/>
        <v>4</v>
      </c>
      <c r="F95" s="18"/>
      <c r="G95" s="18"/>
      <c r="H95" s="17" t="s">
        <v>112</v>
      </c>
      <c r="I95" s="17">
        <v>1</v>
      </c>
      <c r="J95" s="17"/>
      <c r="K95" s="17">
        <v>1</v>
      </c>
      <c r="L95" s="17"/>
      <c r="M95" s="17"/>
      <c r="N95" s="17"/>
      <c r="O95" s="17"/>
      <c r="P95" s="17"/>
      <c r="Q95" s="17">
        <v>2</v>
      </c>
      <c r="R95" s="17"/>
      <c r="S95" s="17"/>
      <c r="T95" s="19"/>
      <c r="U95" s="24"/>
      <c r="V95" s="24"/>
      <c r="W95" s="25">
        <f t="shared" si="13"/>
        <v>0</v>
      </c>
      <c r="X95" s="17"/>
    </row>
    <row r="96" spans="1:24" ht="19.5" customHeight="1">
      <c r="A96" s="21">
        <v>11</v>
      </c>
      <c r="B96" s="22" t="s">
        <v>101</v>
      </c>
      <c r="C96" s="17" t="s">
        <v>102</v>
      </c>
      <c r="D96" s="17">
        <v>4</v>
      </c>
      <c r="E96" s="17">
        <f t="shared" si="11"/>
        <v>4</v>
      </c>
      <c r="F96" s="18"/>
      <c r="G96" s="18"/>
      <c r="H96" s="17" t="s">
        <v>113</v>
      </c>
      <c r="I96" s="17"/>
      <c r="J96" s="17"/>
      <c r="K96" s="17"/>
      <c r="L96" s="17"/>
      <c r="M96" s="17"/>
      <c r="N96" s="17">
        <v>2</v>
      </c>
      <c r="O96" s="17"/>
      <c r="P96" s="17"/>
      <c r="Q96" s="17"/>
      <c r="R96" s="17">
        <v>2</v>
      </c>
      <c r="S96" s="17"/>
      <c r="T96" s="19"/>
      <c r="U96" s="24"/>
      <c r="V96" s="24"/>
      <c r="W96" s="25">
        <f t="shared" si="13"/>
        <v>0</v>
      </c>
      <c r="X96" s="17"/>
    </row>
    <row r="97" spans="1:24" ht="19.5" customHeight="1">
      <c r="A97" s="21">
        <v>12</v>
      </c>
      <c r="B97" s="22" t="s">
        <v>101</v>
      </c>
      <c r="C97" s="17" t="s">
        <v>102</v>
      </c>
      <c r="D97" s="17">
        <v>1</v>
      </c>
      <c r="E97" s="17">
        <f t="shared" si="11"/>
        <v>1</v>
      </c>
      <c r="F97" s="18"/>
      <c r="G97" s="18"/>
      <c r="H97" s="17" t="s">
        <v>114</v>
      </c>
      <c r="I97" s="17"/>
      <c r="J97" s="17">
        <v>1</v>
      </c>
      <c r="K97" s="17"/>
      <c r="L97" s="17"/>
      <c r="M97" s="17"/>
      <c r="N97" s="17"/>
      <c r="O97" s="17"/>
      <c r="P97" s="17"/>
      <c r="Q97" s="17"/>
      <c r="R97" s="17"/>
      <c r="S97" s="17"/>
      <c r="T97" s="35"/>
      <c r="U97" s="24"/>
      <c r="V97" s="24"/>
      <c r="W97" s="25">
        <f t="shared" si="13"/>
        <v>0</v>
      </c>
      <c r="X97" s="17"/>
    </row>
    <row r="98" spans="1:24" ht="44.1" customHeight="1">
      <c r="A98" s="21">
        <v>13</v>
      </c>
      <c r="B98" s="22" t="s">
        <v>101</v>
      </c>
      <c r="C98" s="17" t="s">
        <v>102</v>
      </c>
      <c r="D98" s="17">
        <v>1</v>
      </c>
      <c r="E98" s="17">
        <f t="shared" si="11"/>
        <v>1</v>
      </c>
      <c r="F98" s="18"/>
      <c r="G98" s="18"/>
      <c r="H98" s="17" t="s">
        <v>115</v>
      </c>
      <c r="I98" s="17"/>
      <c r="J98" s="17"/>
      <c r="K98" s="17"/>
      <c r="L98" s="17">
        <v>1</v>
      </c>
      <c r="M98" s="17"/>
      <c r="N98" s="17"/>
      <c r="O98" s="17"/>
      <c r="P98" s="17"/>
      <c r="Q98" s="17"/>
      <c r="R98" s="17"/>
      <c r="S98" s="17"/>
      <c r="T98" s="35"/>
      <c r="U98" s="24"/>
      <c r="V98" s="24"/>
      <c r="W98" s="25">
        <f t="shared" si="13"/>
        <v>0</v>
      </c>
      <c r="X98" s="17"/>
    </row>
    <row r="99" spans="1:24" ht="29.1" customHeight="1">
      <c r="A99" s="21">
        <v>14</v>
      </c>
      <c r="B99" s="22" t="s">
        <v>34</v>
      </c>
      <c r="C99" s="17" t="s">
        <v>35</v>
      </c>
      <c r="D99" s="17">
        <v>1</v>
      </c>
      <c r="E99" s="17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35"/>
      <c r="U99" s="24"/>
      <c r="V99" s="24"/>
      <c r="W99" s="25">
        <f t="shared" si="13"/>
        <v>0</v>
      </c>
      <c r="X99" s="17"/>
    </row>
    <row r="100" spans="1:24" ht="36" customHeight="1">
      <c r="A100" s="13">
        <v>205</v>
      </c>
      <c r="B100" s="16" t="s">
        <v>116</v>
      </c>
      <c r="C100" s="17"/>
      <c r="D100" s="17"/>
      <c r="E100" s="17"/>
      <c r="F100" s="36"/>
      <c r="G100" s="36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35"/>
      <c r="U100" s="24"/>
      <c r="V100" s="24"/>
      <c r="W100" s="26"/>
      <c r="X100" s="22" t="s">
        <v>117</v>
      </c>
    </row>
    <row r="101" spans="1:24" ht="29.1" customHeight="1">
      <c r="A101" s="21">
        <v>1</v>
      </c>
      <c r="B101" s="22" t="s">
        <v>118</v>
      </c>
      <c r="C101" s="17" t="s">
        <v>51</v>
      </c>
      <c r="D101" s="17"/>
      <c r="E101" s="17"/>
      <c r="F101" s="36"/>
      <c r="G101" s="36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35"/>
      <c r="U101" s="24"/>
      <c r="V101" s="24"/>
      <c r="W101" s="26"/>
      <c r="X101" s="22"/>
    </row>
    <row r="102" spans="1:24" ht="29.1" customHeight="1">
      <c r="A102" s="21">
        <f t="shared" ref="A102:A115" si="14">A101+1</f>
        <v>2</v>
      </c>
      <c r="B102" s="22" t="s">
        <v>119</v>
      </c>
      <c r="C102" s="17" t="s">
        <v>51</v>
      </c>
      <c r="D102" s="17"/>
      <c r="E102" s="17"/>
      <c r="F102" s="36"/>
      <c r="G102" s="36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35"/>
      <c r="U102" s="24"/>
      <c r="V102" s="24"/>
      <c r="W102" s="26"/>
      <c r="X102" s="22"/>
    </row>
    <row r="103" spans="1:24" ht="29.1" customHeight="1">
      <c r="A103" s="21">
        <f t="shared" si="14"/>
        <v>3</v>
      </c>
      <c r="B103" s="22" t="s">
        <v>120</v>
      </c>
      <c r="C103" s="17" t="s">
        <v>51</v>
      </c>
      <c r="D103" s="17"/>
      <c r="E103" s="17"/>
      <c r="F103" s="36"/>
      <c r="G103" s="36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35"/>
      <c r="U103" s="24"/>
      <c r="V103" s="24"/>
      <c r="W103" s="26"/>
      <c r="X103" s="22"/>
    </row>
    <row r="104" spans="1:24" ht="29.1" customHeight="1">
      <c r="A104" s="21">
        <f t="shared" si="14"/>
        <v>4</v>
      </c>
      <c r="B104" s="22" t="s">
        <v>121</v>
      </c>
      <c r="C104" s="17" t="s">
        <v>51</v>
      </c>
      <c r="D104" s="17"/>
      <c r="E104" s="17"/>
      <c r="F104" s="36"/>
      <c r="G104" s="36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35"/>
      <c r="U104" s="24"/>
      <c r="V104" s="24"/>
      <c r="W104" s="25"/>
      <c r="X104" s="22"/>
    </row>
    <row r="105" spans="1:24" ht="29.1" customHeight="1">
      <c r="A105" s="17">
        <f t="shared" si="14"/>
        <v>5</v>
      </c>
      <c r="B105" s="22" t="s">
        <v>122</v>
      </c>
      <c r="C105" s="17" t="s">
        <v>51</v>
      </c>
      <c r="D105" s="17"/>
      <c r="E105" s="17"/>
      <c r="F105" s="36"/>
      <c r="G105" s="36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35"/>
      <c r="U105" s="24"/>
      <c r="V105" s="24"/>
      <c r="W105" s="25"/>
      <c r="X105" s="22"/>
    </row>
    <row r="106" spans="1:24" ht="29.1" customHeight="1">
      <c r="A106" s="17">
        <f t="shared" si="14"/>
        <v>6</v>
      </c>
      <c r="B106" s="22" t="s">
        <v>123</v>
      </c>
      <c r="C106" s="17" t="s">
        <v>51</v>
      </c>
      <c r="D106" s="17">
        <v>2</v>
      </c>
      <c r="E106" s="17">
        <f t="shared" si="11"/>
        <v>2</v>
      </c>
      <c r="F106" s="36"/>
      <c r="G106" s="36"/>
      <c r="H106" s="18"/>
      <c r="I106" s="18">
        <v>1</v>
      </c>
      <c r="J106" s="18"/>
      <c r="K106" s="18">
        <v>1</v>
      </c>
      <c r="L106" s="18"/>
      <c r="M106" s="18"/>
      <c r="N106" s="18"/>
      <c r="O106" s="18"/>
      <c r="P106" s="18"/>
      <c r="Q106" s="18"/>
      <c r="R106" s="18"/>
      <c r="S106" s="18"/>
      <c r="T106" s="35"/>
      <c r="U106" s="24"/>
      <c r="V106" s="24"/>
      <c r="W106" s="25">
        <f t="shared" ref="W106:W107" si="15">ROUND((U106+V106)*D106,0)</f>
        <v>0</v>
      </c>
      <c r="X106" s="22"/>
    </row>
    <row r="107" spans="1:24" ht="29.1" customHeight="1">
      <c r="A107" s="17">
        <f t="shared" si="14"/>
        <v>7</v>
      </c>
      <c r="B107" s="22" t="s">
        <v>124</v>
      </c>
      <c r="C107" s="17" t="s">
        <v>51</v>
      </c>
      <c r="D107" s="17">
        <v>1</v>
      </c>
      <c r="E107" s="17">
        <f t="shared" si="11"/>
        <v>1</v>
      </c>
      <c r="F107" s="18"/>
      <c r="G107" s="18"/>
      <c r="H107" s="18"/>
      <c r="I107" s="18"/>
      <c r="J107" s="18">
        <v>1</v>
      </c>
      <c r="K107" s="18"/>
      <c r="L107" s="18"/>
      <c r="M107" s="18"/>
      <c r="N107" s="18"/>
      <c r="O107" s="18"/>
      <c r="P107" s="18"/>
      <c r="Q107" s="18"/>
      <c r="R107" s="18"/>
      <c r="S107" s="18"/>
      <c r="T107" s="35"/>
      <c r="U107" s="24"/>
      <c r="V107" s="24"/>
      <c r="W107" s="25">
        <f t="shared" si="15"/>
        <v>0</v>
      </c>
      <c r="X107" s="22"/>
    </row>
    <row r="108" spans="1:24" ht="29.1" customHeight="1">
      <c r="A108" s="17">
        <f t="shared" si="14"/>
        <v>8</v>
      </c>
      <c r="B108" s="22" t="s">
        <v>125</v>
      </c>
      <c r="C108" s="17" t="s">
        <v>51</v>
      </c>
      <c r="D108" s="17"/>
      <c r="E108" s="17"/>
      <c r="F108" s="18"/>
      <c r="G108" s="18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35"/>
      <c r="U108" s="24"/>
      <c r="V108" s="24"/>
      <c r="W108" s="26"/>
      <c r="X108" s="22"/>
    </row>
    <row r="109" spans="1:24" ht="29.1" customHeight="1">
      <c r="A109" s="17">
        <f t="shared" si="14"/>
        <v>9</v>
      </c>
      <c r="B109" s="22" t="s">
        <v>126</v>
      </c>
      <c r="C109" s="17" t="s">
        <v>51</v>
      </c>
      <c r="D109" s="17">
        <v>1</v>
      </c>
      <c r="E109" s="17">
        <f t="shared" si="11"/>
        <v>1</v>
      </c>
      <c r="F109" s="18"/>
      <c r="G109" s="18"/>
      <c r="H109" s="18"/>
      <c r="I109" s="18"/>
      <c r="J109" s="18"/>
      <c r="K109" s="18"/>
      <c r="L109" s="18">
        <v>1</v>
      </c>
      <c r="M109" s="18"/>
      <c r="N109" s="18"/>
      <c r="O109" s="18"/>
      <c r="P109" s="18"/>
      <c r="Q109" s="18"/>
      <c r="R109" s="18"/>
      <c r="S109" s="18"/>
      <c r="T109" s="35"/>
      <c r="U109" s="24"/>
      <c r="V109" s="24"/>
      <c r="W109" s="25">
        <f>ROUND((U109+V109)*D109,0)</f>
        <v>0</v>
      </c>
      <c r="X109" s="22"/>
    </row>
    <row r="110" spans="1:24" ht="29.1" customHeight="1">
      <c r="A110" s="21">
        <f t="shared" si="14"/>
        <v>10</v>
      </c>
      <c r="B110" s="22" t="s">
        <v>127</v>
      </c>
      <c r="C110" s="17" t="s">
        <v>51</v>
      </c>
      <c r="D110" s="17"/>
      <c r="E110" s="17"/>
      <c r="F110" s="18"/>
      <c r="G110" s="18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35"/>
      <c r="U110" s="24"/>
      <c r="V110" s="24"/>
      <c r="W110" s="26"/>
      <c r="X110" s="22"/>
    </row>
    <row r="111" spans="1:24" ht="29.1" customHeight="1">
      <c r="A111" s="17">
        <f t="shared" si="14"/>
        <v>11</v>
      </c>
      <c r="B111" s="22" t="s">
        <v>128</v>
      </c>
      <c r="C111" s="17" t="s">
        <v>51</v>
      </c>
      <c r="D111" s="17"/>
      <c r="E111" s="17"/>
      <c r="F111" s="18"/>
      <c r="G111" s="18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35"/>
      <c r="U111" s="24"/>
      <c r="V111" s="24"/>
      <c r="W111" s="26"/>
      <c r="X111" s="22"/>
    </row>
    <row r="112" spans="1:24" ht="29.1" customHeight="1">
      <c r="A112" s="21">
        <f t="shared" si="14"/>
        <v>12</v>
      </c>
      <c r="B112" s="22" t="s">
        <v>129</v>
      </c>
      <c r="C112" s="17" t="s">
        <v>51</v>
      </c>
      <c r="D112" s="17"/>
      <c r="E112" s="17"/>
      <c r="F112" s="18"/>
      <c r="G112" s="18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35"/>
      <c r="U112" s="24"/>
      <c r="V112" s="24"/>
      <c r="W112" s="26"/>
      <c r="X112" s="22"/>
    </row>
    <row r="113" spans="1:24" ht="27" customHeight="1">
      <c r="A113" s="21">
        <f t="shared" si="14"/>
        <v>13</v>
      </c>
      <c r="B113" s="22" t="s">
        <v>130</v>
      </c>
      <c r="C113" s="17" t="s">
        <v>51</v>
      </c>
      <c r="D113" s="17"/>
      <c r="E113" s="17"/>
      <c r="F113" s="18"/>
      <c r="G113" s="18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35"/>
      <c r="U113" s="24"/>
      <c r="V113" s="24"/>
      <c r="W113" s="26"/>
      <c r="X113" s="22"/>
    </row>
    <row r="114" spans="1:24" ht="19.5" customHeight="1">
      <c r="A114" s="21">
        <f t="shared" si="14"/>
        <v>14</v>
      </c>
      <c r="B114" s="22" t="s">
        <v>131</v>
      </c>
      <c r="C114" s="17" t="s">
        <v>51</v>
      </c>
      <c r="D114" s="17"/>
      <c r="E114" s="17"/>
      <c r="F114" s="18"/>
      <c r="G114" s="18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35"/>
      <c r="U114" s="24"/>
      <c r="V114" s="24"/>
      <c r="W114" s="26"/>
      <c r="X114" s="22"/>
    </row>
    <row r="115" spans="1:24" ht="19.5" customHeight="1">
      <c r="A115" s="21">
        <f t="shared" si="14"/>
        <v>15</v>
      </c>
      <c r="B115" s="22" t="s">
        <v>34</v>
      </c>
      <c r="C115" s="17" t="s">
        <v>35</v>
      </c>
      <c r="D115" s="17">
        <v>1</v>
      </c>
      <c r="E115" s="17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35"/>
      <c r="U115" s="24"/>
      <c r="V115" s="24"/>
      <c r="W115" s="25">
        <f>ROUND((U115+V115)*D115,0)</f>
        <v>0</v>
      </c>
      <c r="X115" s="17"/>
    </row>
    <row r="116" spans="1:24" ht="19.5" customHeight="1">
      <c r="A116" s="13">
        <v>206</v>
      </c>
      <c r="B116" s="16" t="s">
        <v>132</v>
      </c>
      <c r="C116" s="17"/>
      <c r="D116" s="17"/>
      <c r="E116" s="17"/>
      <c r="F116" s="36"/>
      <c r="G116" s="36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35"/>
      <c r="U116" s="24"/>
      <c r="V116" s="24"/>
      <c r="W116" s="25"/>
      <c r="X116" s="17"/>
    </row>
    <row r="117" spans="1:24" ht="19.5" customHeight="1">
      <c r="A117" s="17">
        <v>1</v>
      </c>
      <c r="B117" s="22" t="s">
        <v>133</v>
      </c>
      <c r="C117" s="17" t="s">
        <v>102</v>
      </c>
      <c r="D117" s="17"/>
      <c r="E117" s="17"/>
      <c r="F117" s="36"/>
      <c r="G117" s="36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35"/>
      <c r="U117" s="24"/>
      <c r="V117" s="24"/>
      <c r="W117" s="25"/>
      <c r="X117" s="22" t="s">
        <v>134</v>
      </c>
    </row>
    <row r="118" spans="1:24" ht="19.5" customHeight="1">
      <c r="A118" s="21">
        <v>2</v>
      </c>
      <c r="B118" s="22" t="s">
        <v>135</v>
      </c>
      <c r="C118" s="17" t="s">
        <v>102</v>
      </c>
      <c r="D118" s="17">
        <v>4</v>
      </c>
      <c r="E118" s="17">
        <f t="shared" si="11"/>
        <v>4</v>
      </c>
      <c r="F118" s="18"/>
      <c r="G118" s="18"/>
      <c r="H118" s="18"/>
      <c r="I118" s="18">
        <v>1</v>
      </c>
      <c r="J118" s="18">
        <v>1</v>
      </c>
      <c r="K118" s="18">
        <v>1</v>
      </c>
      <c r="L118" s="18">
        <v>1</v>
      </c>
      <c r="M118" s="18"/>
      <c r="N118" s="18"/>
      <c r="O118" s="18"/>
      <c r="P118" s="18"/>
      <c r="Q118" s="18"/>
      <c r="R118" s="18"/>
      <c r="S118" s="18"/>
      <c r="T118" s="35"/>
      <c r="U118" s="24"/>
      <c r="V118" s="24"/>
      <c r="W118" s="25">
        <f t="shared" ref="W118:W125" si="16">ROUND((U118+V118)*D118,0)</f>
        <v>0</v>
      </c>
      <c r="X118" s="17"/>
    </row>
    <row r="119" spans="1:24" ht="19.5" customHeight="1">
      <c r="A119" s="17">
        <v>3</v>
      </c>
      <c r="B119" s="22" t="s">
        <v>136</v>
      </c>
      <c r="C119" s="17" t="s">
        <v>102</v>
      </c>
      <c r="D119" s="17">
        <v>1</v>
      </c>
      <c r="E119" s="17">
        <f t="shared" si="11"/>
        <v>1</v>
      </c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>
        <v>1</v>
      </c>
      <c r="Q119" s="18"/>
      <c r="R119" s="18"/>
      <c r="S119" s="18"/>
      <c r="T119" s="35"/>
      <c r="U119" s="24"/>
      <c r="V119" s="24"/>
      <c r="W119" s="25">
        <f t="shared" si="16"/>
        <v>0</v>
      </c>
      <c r="X119" s="22"/>
    </row>
    <row r="120" spans="1:24" ht="19.5" customHeight="1">
      <c r="A120" s="17">
        <v>4</v>
      </c>
      <c r="B120" s="22" t="s">
        <v>137</v>
      </c>
      <c r="C120" s="17" t="s">
        <v>102</v>
      </c>
      <c r="D120" s="17">
        <v>4</v>
      </c>
      <c r="E120" s="17">
        <f t="shared" si="11"/>
        <v>4</v>
      </c>
      <c r="F120" s="18"/>
      <c r="G120" s="18"/>
      <c r="H120" s="18"/>
      <c r="I120" s="18"/>
      <c r="J120" s="18"/>
      <c r="K120" s="18"/>
      <c r="L120" s="18"/>
      <c r="M120" s="18"/>
      <c r="N120" s="18">
        <v>1</v>
      </c>
      <c r="O120" s="18">
        <v>1</v>
      </c>
      <c r="P120" s="18"/>
      <c r="Q120" s="18"/>
      <c r="R120" s="18">
        <v>1</v>
      </c>
      <c r="S120" s="18">
        <v>1</v>
      </c>
      <c r="T120" s="35"/>
      <c r="U120" s="24"/>
      <c r="V120" s="24"/>
      <c r="W120" s="25">
        <f t="shared" si="16"/>
        <v>0</v>
      </c>
      <c r="X120" s="22"/>
    </row>
    <row r="121" spans="1:24" ht="19.5" customHeight="1">
      <c r="A121" s="21">
        <v>5</v>
      </c>
      <c r="B121" s="22" t="s">
        <v>138</v>
      </c>
      <c r="C121" s="17" t="s">
        <v>102</v>
      </c>
      <c r="D121" s="17"/>
      <c r="E121" s="17"/>
      <c r="F121" s="18"/>
      <c r="G121" s="18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35"/>
      <c r="U121" s="24"/>
      <c r="V121" s="24"/>
      <c r="W121" s="26"/>
      <c r="X121" s="17"/>
    </row>
    <row r="122" spans="1:24" ht="19.5" customHeight="1">
      <c r="A122" s="21">
        <v>6</v>
      </c>
      <c r="B122" s="22" t="s">
        <v>139</v>
      </c>
      <c r="C122" s="17" t="s">
        <v>102</v>
      </c>
      <c r="D122" s="17">
        <v>1</v>
      </c>
      <c r="E122" s="17">
        <f t="shared" si="11"/>
        <v>1</v>
      </c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>
        <v>1</v>
      </c>
      <c r="R122" s="18"/>
      <c r="S122" s="18"/>
      <c r="T122" s="35"/>
      <c r="U122" s="24"/>
      <c r="V122" s="24"/>
      <c r="W122" s="25">
        <f t="shared" si="16"/>
        <v>0</v>
      </c>
      <c r="X122" s="17"/>
    </row>
    <row r="123" spans="1:24" ht="19.5" customHeight="1">
      <c r="A123" s="21">
        <v>7</v>
      </c>
      <c r="B123" s="22" t="s">
        <v>140</v>
      </c>
      <c r="C123" s="17" t="s">
        <v>102</v>
      </c>
      <c r="D123" s="17"/>
      <c r="E123" s="17"/>
      <c r="F123" s="36"/>
      <c r="G123" s="36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37"/>
      <c r="U123" s="24"/>
      <c r="V123" s="24"/>
      <c r="W123" s="25"/>
      <c r="X123" s="17"/>
    </row>
    <row r="124" spans="1:24" ht="19.5" customHeight="1">
      <c r="A124" s="21">
        <v>8</v>
      </c>
      <c r="B124" s="22" t="s">
        <v>141</v>
      </c>
      <c r="C124" s="17" t="s">
        <v>102</v>
      </c>
      <c r="D124" s="17"/>
      <c r="E124" s="17"/>
      <c r="F124" s="18"/>
      <c r="G124" s="18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9"/>
      <c r="U124" s="24"/>
      <c r="V124" s="24"/>
      <c r="W124" s="26"/>
      <c r="X124" s="17"/>
    </row>
    <row r="125" spans="1:24" ht="35.1" customHeight="1">
      <c r="A125" s="21">
        <v>9</v>
      </c>
      <c r="B125" s="22" t="s">
        <v>34</v>
      </c>
      <c r="C125" s="17" t="s">
        <v>35</v>
      </c>
      <c r="D125" s="17">
        <v>1</v>
      </c>
      <c r="E125" s="17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9"/>
      <c r="U125" s="24"/>
      <c r="V125" s="24"/>
      <c r="W125" s="25">
        <f t="shared" si="16"/>
        <v>0</v>
      </c>
      <c r="X125" s="17"/>
    </row>
    <row r="126" spans="1:24" ht="19.5" customHeight="1">
      <c r="A126" s="13">
        <v>207</v>
      </c>
      <c r="B126" s="16" t="s">
        <v>142</v>
      </c>
      <c r="C126" s="17"/>
      <c r="D126" s="17"/>
      <c r="E126" s="17"/>
      <c r="F126" s="18"/>
      <c r="G126" s="18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9"/>
      <c r="U126" s="24"/>
      <c r="V126" s="24"/>
      <c r="W126" s="26"/>
      <c r="X126" s="17"/>
    </row>
    <row r="127" spans="1:24" ht="27" customHeight="1">
      <c r="A127" s="38" t="s">
        <v>56</v>
      </c>
      <c r="B127" s="22" t="s">
        <v>143</v>
      </c>
      <c r="C127" s="17"/>
      <c r="D127" s="17"/>
      <c r="E127" s="17"/>
      <c r="F127" s="18"/>
      <c r="G127" s="18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9"/>
      <c r="U127" s="24"/>
      <c r="V127" s="24"/>
      <c r="W127" s="25"/>
      <c r="X127" s="17" t="s">
        <v>144</v>
      </c>
    </row>
    <row r="128" spans="1:24" ht="19.5" customHeight="1">
      <c r="A128" s="38" t="s">
        <v>145</v>
      </c>
      <c r="B128" s="22" t="s">
        <v>146</v>
      </c>
      <c r="C128" s="17" t="s">
        <v>89</v>
      </c>
      <c r="D128" s="17"/>
      <c r="E128" s="17"/>
      <c r="F128" s="18"/>
      <c r="G128" s="18"/>
      <c r="H128" s="17" t="s">
        <v>147</v>
      </c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9"/>
      <c r="U128" s="24"/>
      <c r="V128" s="24"/>
      <c r="W128" s="25"/>
      <c r="X128" s="17"/>
    </row>
    <row r="129" spans="1:24" ht="19.5" customHeight="1">
      <c r="A129" s="38" t="s">
        <v>148</v>
      </c>
      <c r="B129" s="22" t="s">
        <v>146</v>
      </c>
      <c r="C129" s="17" t="s">
        <v>89</v>
      </c>
      <c r="D129" s="17">
        <v>200</v>
      </c>
      <c r="E129" s="17">
        <f t="shared" si="11"/>
        <v>0</v>
      </c>
      <c r="F129" s="18"/>
      <c r="G129" s="18"/>
      <c r="H129" s="17" t="s">
        <v>149</v>
      </c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9"/>
      <c r="U129" s="24"/>
      <c r="V129" s="24"/>
      <c r="W129" s="25">
        <f t="shared" ref="W129:W130" si="17">ROUND((U129+V129)*D129,0)</f>
        <v>0</v>
      </c>
      <c r="X129" s="17"/>
    </row>
    <row r="130" spans="1:24" s="15" customFormat="1" ht="19.5" customHeight="1">
      <c r="A130" s="38" t="s">
        <v>150</v>
      </c>
      <c r="B130" s="22" t="s">
        <v>146</v>
      </c>
      <c r="C130" s="17" t="s">
        <v>89</v>
      </c>
      <c r="D130" s="17">
        <v>70</v>
      </c>
      <c r="E130" s="17">
        <f t="shared" si="11"/>
        <v>0</v>
      </c>
      <c r="F130" s="18"/>
      <c r="G130" s="18"/>
      <c r="H130" s="17" t="s">
        <v>151</v>
      </c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35"/>
      <c r="U130" s="24"/>
      <c r="V130" s="24"/>
      <c r="W130" s="25">
        <f t="shared" si="17"/>
        <v>0</v>
      </c>
      <c r="X130" s="17"/>
    </row>
    <row r="131" spans="1:24" s="15" customFormat="1" ht="19.5" customHeight="1">
      <c r="A131" s="38" t="s">
        <v>152</v>
      </c>
      <c r="B131" s="22" t="s">
        <v>146</v>
      </c>
      <c r="C131" s="17" t="s">
        <v>89</v>
      </c>
      <c r="D131" s="17"/>
      <c r="E131" s="17"/>
      <c r="F131" s="18"/>
      <c r="G131" s="18"/>
      <c r="H131" s="17" t="s">
        <v>153</v>
      </c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35"/>
      <c r="U131" s="24"/>
      <c r="V131" s="24"/>
      <c r="W131" s="26"/>
      <c r="X131" s="17"/>
    </row>
    <row r="132" spans="1:24" s="15" customFormat="1" ht="19.5" customHeight="1">
      <c r="A132" s="38" t="s">
        <v>154</v>
      </c>
      <c r="B132" s="22" t="s">
        <v>146</v>
      </c>
      <c r="C132" s="17" t="s">
        <v>89</v>
      </c>
      <c r="D132" s="17"/>
      <c r="E132" s="17"/>
      <c r="F132" s="18"/>
      <c r="G132" s="18"/>
      <c r="H132" s="17" t="s">
        <v>155</v>
      </c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35"/>
      <c r="U132" s="24"/>
      <c r="V132" s="24"/>
      <c r="W132" s="26"/>
      <c r="X132" s="17"/>
    </row>
    <row r="133" spans="1:24" s="15" customFormat="1" ht="20.25" customHeight="1">
      <c r="A133" s="38" t="s">
        <v>156</v>
      </c>
      <c r="B133" s="22" t="s">
        <v>146</v>
      </c>
      <c r="C133" s="17" t="s">
        <v>89</v>
      </c>
      <c r="D133" s="17"/>
      <c r="E133" s="17"/>
      <c r="F133" s="18"/>
      <c r="G133" s="18"/>
      <c r="H133" s="17" t="s">
        <v>157</v>
      </c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35"/>
      <c r="U133" s="24"/>
      <c r="V133" s="24"/>
      <c r="W133" s="26"/>
      <c r="X133" s="17"/>
    </row>
    <row r="134" spans="1:24" s="15" customFormat="1" ht="20.25" customHeight="1">
      <c r="A134" s="38" t="s">
        <v>158</v>
      </c>
      <c r="B134" s="22" t="s">
        <v>146</v>
      </c>
      <c r="C134" s="17" t="s">
        <v>89</v>
      </c>
      <c r="D134" s="17"/>
      <c r="E134" s="17"/>
      <c r="F134" s="18"/>
      <c r="G134" s="18"/>
      <c r="H134" s="17" t="s">
        <v>159</v>
      </c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35"/>
      <c r="U134" s="24"/>
      <c r="V134" s="24"/>
      <c r="W134" s="25"/>
      <c r="X134" s="17"/>
    </row>
    <row r="135" spans="1:24" ht="20.25" customHeight="1">
      <c r="A135" s="38" t="s">
        <v>160</v>
      </c>
      <c r="B135" s="22" t="s">
        <v>146</v>
      </c>
      <c r="C135" s="17" t="s">
        <v>89</v>
      </c>
      <c r="D135" s="17"/>
      <c r="E135" s="17"/>
      <c r="F135" s="18"/>
      <c r="G135" s="18"/>
      <c r="H135" s="17" t="s">
        <v>161</v>
      </c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35"/>
      <c r="U135" s="24"/>
      <c r="V135" s="24"/>
      <c r="W135" s="25"/>
      <c r="X135" s="17"/>
    </row>
    <row r="136" spans="1:24" ht="20.25" customHeight="1">
      <c r="A136" s="38" t="s">
        <v>162</v>
      </c>
      <c r="B136" s="22" t="s">
        <v>146</v>
      </c>
      <c r="C136" s="17" t="s">
        <v>89</v>
      </c>
      <c r="D136" s="17">
        <v>2300</v>
      </c>
      <c r="E136" s="17">
        <f t="shared" si="11"/>
        <v>0</v>
      </c>
      <c r="F136" s="18"/>
      <c r="G136" s="18"/>
      <c r="H136" s="17" t="s">
        <v>163</v>
      </c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35"/>
      <c r="U136" s="24"/>
      <c r="V136" s="24"/>
      <c r="W136" s="25">
        <f t="shared" ref="W136:W138" si="18">ROUND((U136+V136)*D136,0)</f>
        <v>0</v>
      </c>
      <c r="X136" s="17"/>
    </row>
    <row r="137" spans="1:24" ht="20.25" customHeight="1">
      <c r="A137" s="38" t="s">
        <v>164</v>
      </c>
      <c r="B137" s="22" t="s">
        <v>146</v>
      </c>
      <c r="C137" s="17" t="s">
        <v>89</v>
      </c>
      <c r="D137" s="17">
        <v>7600</v>
      </c>
      <c r="E137" s="17">
        <f t="shared" ref="E137:E197" si="19">SUM(I137:S137)</f>
        <v>0</v>
      </c>
      <c r="F137" s="18"/>
      <c r="G137" s="18"/>
      <c r="H137" s="17" t="s">
        <v>165</v>
      </c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9"/>
      <c r="U137" s="24"/>
      <c r="V137" s="24"/>
      <c r="W137" s="25">
        <f t="shared" si="18"/>
        <v>0</v>
      </c>
      <c r="X137" s="17"/>
    </row>
    <row r="138" spans="1:24" ht="20.25" customHeight="1">
      <c r="A138" s="38" t="s">
        <v>166</v>
      </c>
      <c r="B138" s="22" t="s">
        <v>146</v>
      </c>
      <c r="C138" s="17" t="s">
        <v>89</v>
      </c>
      <c r="D138" s="17">
        <v>20000</v>
      </c>
      <c r="E138" s="17">
        <f t="shared" si="19"/>
        <v>0</v>
      </c>
      <c r="F138" s="18"/>
      <c r="G138" s="18"/>
      <c r="H138" s="17" t="s">
        <v>167</v>
      </c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35"/>
      <c r="U138" s="24"/>
      <c r="V138" s="24"/>
      <c r="W138" s="25">
        <f t="shared" si="18"/>
        <v>0</v>
      </c>
      <c r="X138" s="17"/>
    </row>
    <row r="139" spans="1:24" ht="27.75" customHeight="1">
      <c r="A139" s="38" t="s">
        <v>168</v>
      </c>
      <c r="B139" s="22" t="s">
        <v>146</v>
      </c>
      <c r="C139" s="17" t="s">
        <v>89</v>
      </c>
      <c r="D139" s="17"/>
      <c r="E139" s="17"/>
      <c r="F139" s="18"/>
      <c r="G139" s="18"/>
      <c r="H139" s="17" t="s">
        <v>169</v>
      </c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35"/>
      <c r="U139" s="24"/>
      <c r="V139" s="24"/>
      <c r="W139" s="26"/>
      <c r="X139" s="17"/>
    </row>
    <row r="140" spans="1:24" ht="30" customHeight="1">
      <c r="A140" s="38" t="s">
        <v>170</v>
      </c>
      <c r="B140" s="22" t="s">
        <v>146</v>
      </c>
      <c r="C140" s="17" t="s">
        <v>89</v>
      </c>
      <c r="D140" s="17"/>
      <c r="E140" s="17"/>
      <c r="F140" s="18"/>
      <c r="G140" s="18"/>
      <c r="H140" s="17" t="s">
        <v>171</v>
      </c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35"/>
      <c r="U140" s="24"/>
      <c r="V140" s="24"/>
      <c r="W140" s="26"/>
      <c r="X140" s="17"/>
    </row>
    <row r="141" spans="1:24" ht="31.5" customHeight="1">
      <c r="A141" s="38" t="s">
        <v>172</v>
      </c>
      <c r="B141" s="22" t="s">
        <v>146</v>
      </c>
      <c r="C141" s="17" t="s">
        <v>89</v>
      </c>
      <c r="D141" s="17"/>
      <c r="E141" s="17"/>
      <c r="F141" s="18"/>
      <c r="G141" s="18"/>
      <c r="H141" s="17" t="s">
        <v>173</v>
      </c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35"/>
      <c r="U141" s="24"/>
      <c r="V141" s="24"/>
      <c r="W141" s="26"/>
      <c r="X141" s="17"/>
    </row>
    <row r="142" spans="1:24" ht="32.25" customHeight="1">
      <c r="A142" s="38" t="s">
        <v>174</v>
      </c>
      <c r="B142" s="22" t="s">
        <v>146</v>
      </c>
      <c r="C142" s="17" t="s">
        <v>89</v>
      </c>
      <c r="D142" s="17"/>
      <c r="E142" s="17"/>
      <c r="F142" s="39"/>
      <c r="G142" s="18"/>
      <c r="H142" s="17" t="s">
        <v>175</v>
      </c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35"/>
      <c r="U142" s="24"/>
      <c r="V142" s="24"/>
      <c r="W142" s="25"/>
      <c r="X142" s="17"/>
    </row>
    <row r="143" spans="1:24" ht="27.75" customHeight="1">
      <c r="A143" s="38" t="s">
        <v>176</v>
      </c>
      <c r="B143" s="22" t="s">
        <v>146</v>
      </c>
      <c r="C143" s="17" t="s">
        <v>89</v>
      </c>
      <c r="D143" s="17"/>
      <c r="E143" s="17"/>
      <c r="F143" s="39"/>
      <c r="G143" s="18"/>
      <c r="H143" s="17" t="s">
        <v>177</v>
      </c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35"/>
      <c r="U143" s="24"/>
      <c r="V143" s="24"/>
      <c r="W143" s="26"/>
      <c r="X143" s="17"/>
    </row>
    <row r="144" spans="1:24" ht="19.5" customHeight="1">
      <c r="A144" s="21">
        <v>20</v>
      </c>
      <c r="B144" s="22" t="s">
        <v>34</v>
      </c>
      <c r="C144" s="17" t="s">
        <v>35</v>
      </c>
      <c r="D144" s="17">
        <v>1</v>
      </c>
      <c r="E144" s="17"/>
      <c r="F144" s="39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35"/>
      <c r="U144" s="24"/>
      <c r="V144" s="24"/>
      <c r="W144" s="25">
        <f t="shared" ref="W144:W148" si="20">ROUND((U144+V144)*D144,0)</f>
        <v>0</v>
      </c>
      <c r="X144" s="17"/>
    </row>
    <row r="145" spans="1:24" s="30" customFormat="1" ht="28.95" customHeight="1">
      <c r="A145" s="38" t="s">
        <v>67</v>
      </c>
      <c r="B145" s="22" t="s">
        <v>178</v>
      </c>
      <c r="C145" s="17"/>
      <c r="D145" s="17"/>
      <c r="E145" s="17"/>
      <c r="F145" s="18"/>
      <c r="G145" s="18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35"/>
      <c r="U145" s="24"/>
      <c r="V145" s="24"/>
      <c r="W145" s="25"/>
      <c r="X145" s="17" t="s">
        <v>144</v>
      </c>
    </row>
    <row r="146" spans="1:24" ht="19.5" customHeight="1">
      <c r="A146" s="38" t="s">
        <v>145</v>
      </c>
      <c r="B146" s="40" t="s">
        <v>178</v>
      </c>
      <c r="C146" s="41" t="s">
        <v>89</v>
      </c>
      <c r="D146" s="17"/>
      <c r="E146" s="17"/>
      <c r="F146" s="18"/>
      <c r="G146" s="18"/>
      <c r="H146" s="41" t="s">
        <v>179</v>
      </c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35"/>
      <c r="U146" s="24"/>
      <c r="V146" s="24"/>
      <c r="W146" s="25"/>
      <c r="X146" s="17"/>
    </row>
    <row r="147" spans="1:24" ht="19.5" customHeight="1">
      <c r="A147" s="38" t="s">
        <v>148</v>
      </c>
      <c r="B147" s="40" t="s">
        <v>178</v>
      </c>
      <c r="C147" s="41" t="s">
        <v>89</v>
      </c>
      <c r="D147" s="17">
        <v>9586</v>
      </c>
      <c r="E147" s="17">
        <f t="shared" si="19"/>
        <v>0</v>
      </c>
      <c r="F147" s="18"/>
      <c r="G147" s="18"/>
      <c r="H147" s="41" t="s">
        <v>180</v>
      </c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35"/>
      <c r="U147" s="24"/>
      <c r="V147" s="24"/>
      <c r="W147" s="25">
        <f t="shared" si="20"/>
        <v>0</v>
      </c>
      <c r="X147" s="17"/>
    </row>
    <row r="148" spans="1:24" ht="19.5" customHeight="1">
      <c r="A148" s="38" t="s">
        <v>150</v>
      </c>
      <c r="B148" s="40" t="s">
        <v>178</v>
      </c>
      <c r="C148" s="41" t="s">
        <v>89</v>
      </c>
      <c r="D148" s="17">
        <v>1930</v>
      </c>
      <c r="E148" s="17">
        <f t="shared" si="19"/>
        <v>0</v>
      </c>
      <c r="F148" s="18"/>
      <c r="G148" s="18"/>
      <c r="H148" s="41" t="s">
        <v>181</v>
      </c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35"/>
      <c r="U148" s="24"/>
      <c r="V148" s="24"/>
      <c r="W148" s="25">
        <f t="shared" si="20"/>
        <v>0</v>
      </c>
      <c r="X148" s="17"/>
    </row>
    <row r="149" spans="1:24" ht="30" customHeight="1">
      <c r="A149" s="38" t="s">
        <v>152</v>
      </c>
      <c r="B149" s="40" t="s">
        <v>178</v>
      </c>
      <c r="C149" s="41" t="s">
        <v>89</v>
      </c>
      <c r="D149" s="17"/>
      <c r="E149" s="17"/>
      <c r="F149" s="18"/>
      <c r="G149" s="18"/>
      <c r="H149" s="41" t="s">
        <v>182</v>
      </c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35"/>
      <c r="U149" s="24"/>
      <c r="V149" s="24"/>
      <c r="W149" s="26"/>
      <c r="X149" s="17"/>
    </row>
    <row r="150" spans="1:24" ht="28.5" customHeight="1">
      <c r="A150" s="38" t="s">
        <v>154</v>
      </c>
      <c r="B150" s="40" t="s">
        <v>178</v>
      </c>
      <c r="C150" s="41" t="s">
        <v>89</v>
      </c>
      <c r="D150" s="17">
        <v>2500</v>
      </c>
      <c r="E150" s="17">
        <f t="shared" si="19"/>
        <v>0</v>
      </c>
      <c r="F150" s="18"/>
      <c r="G150" s="18"/>
      <c r="H150" s="41" t="s">
        <v>183</v>
      </c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35"/>
      <c r="U150" s="24"/>
      <c r="V150" s="24"/>
      <c r="W150" s="25">
        <f>ROUND((U150+V150)*D150,0)</f>
        <v>0</v>
      </c>
      <c r="X150" s="17"/>
    </row>
    <row r="151" spans="1:24" ht="28.5" customHeight="1">
      <c r="A151" s="38" t="s">
        <v>156</v>
      </c>
      <c r="B151" s="22" t="s">
        <v>178</v>
      </c>
      <c r="C151" s="17" t="s">
        <v>89</v>
      </c>
      <c r="D151" s="17"/>
      <c r="E151" s="17"/>
      <c r="F151" s="39"/>
      <c r="G151" s="18"/>
      <c r="H151" s="17" t="s">
        <v>184</v>
      </c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35"/>
      <c r="U151" s="24"/>
      <c r="V151" s="24"/>
      <c r="W151" s="26"/>
      <c r="X151" s="17"/>
    </row>
    <row r="152" spans="1:24" ht="28.5" customHeight="1">
      <c r="A152" s="38" t="s">
        <v>158</v>
      </c>
      <c r="B152" s="22" t="s">
        <v>178</v>
      </c>
      <c r="C152" s="17" t="s">
        <v>89</v>
      </c>
      <c r="D152" s="17"/>
      <c r="E152" s="17"/>
      <c r="F152" s="18"/>
      <c r="G152" s="18"/>
      <c r="H152" s="17" t="s">
        <v>185</v>
      </c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35"/>
      <c r="U152" s="24"/>
      <c r="V152" s="24"/>
      <c r="W152" s="26"/>
      <c r="X152" s="17"/>
    </row>
    <row r="153" spans="1:24" ht="36" customHeight="1">
      <c r="A153" s="38" t="s">
        <v>160</v>
      </c>
      <c r="B153" s="22" t="s">
        <v>178</v>
      </c>
      <c r="C153" s="17" t="s">
        <v>89</v>
      </c>
      <c r="D153" s="17"/>
      <c r="E153" s="17"/>
      <c r="F153" s="18"/>
      <c r="G153" s="18"/>
      <c r="H153" s="17" t="s">
        <v>186</v>
      </c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35"/>
      <c r="U153" s="24"/>
      <c r="V153" s="24"/>
      <c r="W153" s="25"/>
      <c r="X153" s="17"/>
    </row>
    <row r="154" spans="1:24" ht="31.5" customHeight="1">
      <c r="A154" s="38" t="s">
        <v>162</v>
      </c>
      <c r="B154" s="40" t="s">
        <v>178</v>
      </c>
      <c r="C154" s="41" t="s">
        <v>89</v>
      </c>
      <c r="D154" s="17"/>
      <c r="E154" s="17"/>
      <c r="F154" s="18"/>
      <c r="G154" s="18"/>
      <c r="H154" s="41" t="s">
        <v>187</v>
      </c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19"/>
      <c r="U154" s="24"/>
      <c r="V154" s="24"/>
      <c r="W154" s="25"/>
      <c r="X154" s="17"/>
    </row>
    <row r="155" spans="1:24" ht="25.5" customHeight="1">
      <c r="A155" s="38" t="s">
        <v>164</v>
      </c>
      <c r="B155" s="22" t="s">
        <v>178</v>
      </c>
      <c r="C155" s="17" t="s">
        <v>89</v>
      </c>
      <c r="D155" s="17">
        <v>1119</v>
      </c>
      <c r="E155" s="17">
        <f t="shared" si="19"/>
        <v>0</v>
      </c>
      <c r="F155" s="39"/>
      <c r="G155" s="18"/>
      <c r="H155" s="17" t="s">
        <v>188</v>
      </c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9"/>
      <c r="U155" s="24"/>
      <c r="V155" s="24"/>
      <c r="W155" s="25">
        <f t="shared" ref="W155:W162" si="21">ROUND((U155+V155)*D155,0)</f>
        <v>0</v>
      </c>
      <c r="X155" s="17"/>
    </row>
    <row r="156" spans="1:24" ht="32.25" customHeight="1">
      <c r="A156" s="38" t="s">
        <v>166</v>
      </c>
      <c r="B156" s="22" t="s">
        <v>178</v>
      </c>
      <c r="C156" s="17" t="s">
        <v>89</v>
      </c>
      <c r="D156" s="17">
        <v>3678</v>
      </c>
      <c r="E156" s="17">
        <f t="shared" si="19"/>
        <v>0</v>
      </c>
      <c r="F156" s="39"/>
      <c r="G156" s="18"/>
      <c r="H156" s="17" t="s">
        <v>189</v>
      </c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9"/>
      <c r="U156" s="24"/>
      <c r="V156" s="24"/>
      <c r="W156" s="25">
        <f t="shared" si="21"/>
        <v>0</v>
      </c>
      <c r="X156" s="17"/>
    </row>
    <row r="157" spans="1:24" s="42" customFormat="1" ht="18.75" customHeight="1">
      <c r="A157" s="38" t="s">
        <v>168</v>
      </c>
      <c r="B157" s="22" t="s">
        <v>178</v>
      </c>
      <c r="C157" s="17" t="s">
        <v>89</v>
      </c>
      <c r="D157" s="17">
        <v>1350</v>
      </c>
      <c r="E157" s="17">
        <f t="shared" si="19"/>
        <v>0</v>
      </c>
      <c r="F157" s="39"/>
      <c r="G157" s="18"/>
      <c r="H157" s="17" t="s">
        <v>190</v>
      </c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9"/>
      <c r="U157" s="24"/>
      <c r="V157" s="24"/>
      <c r="W157" s="25">
        <f t="shared" si="21"/>
        <v>0</v>
      </c>
      <c r="X157" s="17"/>
    </row>
    <row r="158" spans="1:24" s="42" customFormat="1" ht="38.25" customHeight="1">
      <c r="A158" s="38" t="s">
        <v>170</v>
      </c>
      <c r="B158" s="22" t="s">
        <v>178</v>
      </c>
      <c r="C158" s="17" t="s">
        <v>89</v>
      </c>
      <c r="D158" s="17">
        <v>7026</v>
      </c>
      <c r="E158" s="17">
        <f t="shared" si="19"/>
        <v>0</v>
      </c>
      <c r="F158" s="39"/>
      <c r="G158" s="18"/>
      <c r="H158" s="17" t="s">
        <v>191</v>
      </c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9"/>
      <c r="U158" s="24"/>
      <c r="V158" s="24"/>
      <c r="W158" s="25">
        <f t="shared" si="21"/>
        <v>0</v>
      </c>
      <c r="X158" s="17"/>
    </row>
    <row r="159" spans="1:24" s="42" customFormat="1" ht="27" customHeight="1">
      <c r="A159" s="38" t="s">
        <v>172</v>
      </c>
      <c r="B159" s="40" t="s">
        <v>178</v>
      </c>
      <c r="C159" s="41" t="s">
        <v>89</v>
      </c>
      <c r="D159" s="17">
        <v>4634</v>
      </c>
      <c r="E159" s="17">
        <f t="shared" si="19"/>
        <v>0</v>
      </c>
      <c r="F159" s="43"/>
      <c r="G159" s="43"/>
      <c r="H159" s="41" t="s">
        <v>192</v>
      </c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19"/>
      <c r="U159" s="24"/>
      <c r="V159" s="24"/>
      <c r="W159" s="25">
        <f t="shared" si="21"/>
        <v>0</v>
      </c>
      <c r="X159" s="17"/>
    </row>
    <row r="160" spans="1:24" s="42" customFormat="1" ht="25.5" customHeight="1">
      <c r="A160" s="38" t="s">
        <v>174</v>
      </c>
      <c r="B160" s="22" t="s">
        <v>178</v>
      </c>
      <c r="C160" s="17" t="s">
        <v>89</v>
      </c>
      <c r="D160" s="17">
        <v>3268</v>
      </c>
      <c r="E160" s="17">
        <f t="shared" si="19"/>
        <v>0</v>
      </c>
      <c r="F160" s="43"/>
      <c r="G160" s="43"/>
      <c r="H160" s="17" t="s">
        <v>193</v>
      </c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9"/>
      <c r="U160" s="24"/>
      <c r="V160" s="24"/>
      <c r="W160" s="25">
        <f t="shared" si="21"/>
        <v>0</v>
      </c>
      <c r="X160" s="17"/>
    </row>
    <row r="161" spans="1:24" s="42" customFormat="1" ht="39" customHeight="1">
      <c r="A161" s="38" t="s">
        <v>176</v>
      </c>
      <c r="B161" s="40" t="s">
        <v>178</v>
      </c>
      <c r="C161" s="41" t="s">
        <v>89</v>
      </c>
      <c r="D161" s="17">
        <v>4709</v>
      </c>
      <c r="E161" s="17">
        <f t="shared" si="19"/>
        <v>0</v>
      </c>
      <c r="F161" s="43"/>
      <c r="G161" s="43"/>
      <c r="H161" s="41" t="s">
        <v>194</v>
      </c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19"/>
      <c r="U161" s="24"/>
      <c r="V161" s="24"/>
      <c r="W161" s="25">
        <f t="shared" si="21"/>
        <v>0</v>
      </c>
      <c r="X161" s="17"/>
    </row>
    <row r="162" spans="1:24" s="42" customFormat="1" ht="30" customHeight="1">
      <c r="A162" s="38" t="s">
        <v>195</v>
      </c>
      <c r="B162" s="40" t="s">
        <v>178</v>
      </c>
      <c r="C162" s="41" t="s">
        <v>89</v>
      </c>
      <c r="D162" s="17">
        <v>13570</v>
      </c>
      <c r="E162" s="17">
        <f t="shared" si="19"/>
        <v>0</v>
      </c>
      <c r="F162" s="43"/>
      <c r="G162" s="43"/>
      <c r="H162" s="41" t="s">
        <v>196</v>
      </c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19"/>
      <c r="U162" s="24"/>
      <c r="V162" s="24"/>
      <c r="W162" s="25">
        <f t="shared" si="21"/>
        <v>0</v>
      </c>
      <c r="X162" s="17"/>
    </row>
    <row r="163" spans="1:24" s="42" customFormat="1" ht="30" customHeight="1">
      <c r="A163" s="38" t="s">
        <v>197</v>
      </c>
      <c r="B163" s="22" t="s">
        <v>178</v>
      </c>
      <c r="C163" s="17" t="s">
        <v>89</v>
      </c>
      <c r="D163" s="17"/>
      <c r="E163" s="17">
        <f t="shared" si="19"/>
        <v>0</v>
      </c>
      <c r="F163" s="43"/>
      <c r="G163" s="43"/>
      <c r="H163" s="17" t="s">
        <v>198</v>
      </c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9"/>
      <c r="U163" s="24"/>
      <c r="V163" s="24"/>
      <c r="W163" s="26"/>
      <c r="X163" s="17"/>
    </row>
    <row r="164" spans="1:24" s="30" customFormat="1" ht="22.5" customHeight="1">
      <c r="A164" s="38" t="s">
        <v>199</v>
      </c>
      <c r="B164" s="22" t="s">
        <v>178</v>
      </c>
      <c r="C164" s="17" t="s">
        <v>89</v>
      </c>
      <c r="D164" s="17"/>
      <c r="E164" s="17">
        <f t="shared" si="19"/>
        <v>0</v>
      </c>
      <c r="F164" s="43"/>
      <c r="G164" s="43"/>
      <c r="H164" s="17" t="s">
        <v>200</v>
      </c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9"/>
      <c r="U164" s="24"/>
      <c r="V164" s="24"/>
      <c r="W164" s="26"/>
      <c r="X164" s="17"/>
    </row>
    <row r="165" spans="1:24" ht="19.5" customHeight="1">
      <c r="A165" s="38" t="s">
        <v>201</v>
      </c>
      <c r="B165" s="40" t="s">
        <v>178</v>
      </c>
      <c r="C165" s="41" t="s">
        <v>89</v>
      </c>
      <c r="D165" s="17"/>
      <c r="E165" s="17">
        <f t="shared" si="19"/>
        <v>0</v>
      </c>
      <c r="F165" s="43"/>
      <c r="G165" s="43"/>
      <c r="H165" s="41" t="s">
        <v>202</v>
      </c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19"/>
      <c r="U165" s="24"/>
      <c r="V165" s="24"/>
      <c r="W165" s="26"/>
      <c r="X165" s="17"/>
    </row>
    <row r="166" spans="1:24" ht="19.5" customHeight="1">
      <c r="A166" s="38" t="s">
        <v>203</v>
      </c>
      <c r="B166" s="40" t="s">
        <v>204</v>
      </c>
      <c r="C166" s="41" t="s">
        <v>89</v>
      </c>
      <c r="D166" s="17"/>
      <c r="E166" s="17">
        <f t="shared" si="19"/>
        <v>0</v>
      </c>
      <c r="F166" s="18"/>
      <c r="G166" s="29"/>
      <c r="H166" s="41" t="s">
        <v>205</v>
      </c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19"/>
      <c r="U166" s="24"/>
      <c r="V166" s="24"/>
      <c r="W166" s="26"/>
      <c r="X166" s="17"/>
    </row>
    <row r="167" spans="1:24" ht="19.5" customHeight="1">
      <c r="A167" s="38" t="s">
        <v>206</v>
      </c>
      <c r="B167" s="40" t="s">
        <v>204</v>
      </c>
      <c r="C167" s="41" t="s">
        <v>89</v>
      </c>
      <c r="D167" s="17"/>
      <c r="E167" s="17">
        <f t="shared" si="19"/>
        <v>0</v>
      </c>
      <c r="F167" s="18"/>
      <c r="G167" s="29"/>
      <c r="H167" s="41" t="s">
        <v>207</v>
      </c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19"/>
      <c r="U167" s="24"/>
      <c r="V167" s="24"/>
      <c r="W167" s="26"/>
      <c r="X167" s="17"/>
    </row>
    <row r="168" spans="1:24" ht="27" customHeight="1">
      <c r="A168" s="38" t="s">
        <v>208</v>
      </c>
      <c r="B168" s="40" t="s">
        <v>204</v>
      </c>
      <c r="C168" s="41" t="s">
        <v>89</v>
      </c>
      <c r="D168" s="17"/>
      <c r="E168" s="17">
        <f t="shared" si="19"/>
        <v>0</v>
      </c>
      <c r="F168" s="18"/>
      <c r="G168" s="29"/>
      <c r="H168" s="41" t="s">
        <v>209</v>
      </c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19"/>
      <c r="U168" s="24"/>
      <c r="V168" s="24"/>
      <c r="W168" s="25"/>
      <c r="X168" s="17"/>
    </row>
    <row r="169" spans="1:24" ht="21" customHeight="1">
      <c r="A169" s="38" t="s">
        <v>210</v>
      </c>
      <c r="B169" s="40" t="s">
        <v>204</v>
      </c>
      <c r="C169" s="41" t="s">
        <v>89</v>
      </c>
      <c r="D169" s="17"/>
      <c r="E169" s="17">
        <f t="shared" si="19"/>
        <v>0</v>
      </c>
      <c r="F169" s="18"/>
      <c r="G169" s="29"/>
      <c r="H169" s="41" t="s">
        <v>211</v>
      </c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19"/>
      <c r="U169" s="24"/>
      <c r="V169" s="24"/>
      <c r="W169" s="25"/>
      <c r="X169" s="17"/>
    </row>
    <row r="170" spans="1:24" ht="19.5" customHeight="1">
      <c r="A170" s="38" t="s">
        <v>212</v>
      </c>
      <c r="B170" s="40" t="s">
        <v>204</v>
      </c>
      <c r="C170" s="41" t="s">
        <v>89</v>
      </c>
      <c r="D170" s="17">
        <v>120</v>
      </c>
      <c r="E170" s="17">
        <f t="shared" si="19"/>
        <v>0</v>
      </c>
      <c r="F170" s="18"/>
      <c r="G170" s="29"/>
      <c r="H170" s="41" t="s">
        <v>213</v>
      </c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19"/>
      <c r="U170" s="24"/>
      <c r="V170" s="24"/>
      <c r="W170" s="25">
        <f t="shared" ref="W170:W173" si="22">ROUND((U170+V170)*D170,0)</f>
        <v>0</v>
      </c>
      <c r="X170" s="17"/>
    </row>
    <row r="171" spans="1:24" ht="19.5" customHeight="1">
      <c r="A171" s="38" t="s">
        <v>214</v>
      </c>
      <c r="B171" s="40" t="s">
        <v>204</v>
      </c>
      <c r="C171" s="41" t="s">
        <v>89</v>
      </c>
      <c r="D171" s="17">
        <v>90</v>
      </c>
      <c r="E171" s="17">
        <f t="shared" si="19"/>
        <v>0</v>
      </c>
      <c r="F171" s="18"/>
      <c r="G171" s="29"/>
      <c r="H171" s="41" t="s">
        <v>215</v>
      </c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35"/>
      <c r="U171" s="24"/>
      <c r="V171" s="24"/>
      <c r="W171" s="25">
        <f t="shared" si="22"/>
        <v>0</v>
      </c>
      <c r="X171" s="17"/>
    </row>
    <row r="172" spans="1:24" ht="19.5" customHeight="1">
      <c r="A172" s="38" t="s">
        <v>216</v>
      </c>
      <c r="B172" s="40" t="s">
        <v>204</v>
      </c>
      <c r="C172" s="41" t="s">
        <v>89</v>
      </c>
      <c r="D172" s="17">
        <v>90</v>
      </c>
      <c r="E172" s="17">
        <f t="shared" si="19"/>
        <v>0</v>
      </c>
      <c r="F172" s="18"/>
      <c r="G172" s="29"/>
      <c r="H172" s="41" t="s">
        <v>217</v>
      </c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35"/>
      <c r="U172" s="24"/>
      <c r="V172" s="24"/>
      <c r="W172" s="25">
        <f t="shared" si="22"/>
        <v>0</v>
      </c>
      <c r="X172" s="17"/>
    </row>
    <row r="173" spans="1:24" s="42" customFormat="1" ht="18.75" customHeight="1">
      <c r="A173" s="38" t="s">
        <v>218</v>
      </c>
      <c r="B173" s="22" t="s">
        <v>204</v>
      </c>
      <c r="C173" s="17" t="s">
        <v>89</v>
      </c>
      <c r="D173" s="17">
        <v>3800</v>
      </c>
      <c r="E173" s="17">
        <f t="shared" si="19"/>
        <v>0</v>
      </c>
      <c r="F173" s="39"/>
      <c r="G173" s="18"/>
      <c r="H173" s="17" t="s">
        <v>219</v>
      </c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35"/>
      <c r="U173" s="24"/>
      <c r="V173" s="24"/>
      <c r="W173" s="25">
        <f t="shared" si="22"/>
        <v>0</v>
      </c>
      <c r="X173" s="17"/>
    </row>
    <row r="174" spans="1:24" s="42" customFormat="1" ht="18.75" customHeight="1">
      <c r="A174" s="38" t="s">
        <v>220</v>
      </c>
      <c r="B174" s="40" t="s">
        <v>204</v>
      </c>
      <c r="C174" s="41" t="s">
        <v>89</v>
      </c>
      <c r="D174" s="17"/>
      <c r="E174" s="17">
        <f t="shared" si="19"/>
        <v>0</v>
      </c>
      <c r="F174" s="39"/>
      <c r="G174" s="18"/>
      <c r="H174" s="41" t="s">
        <v>221</v>
      </c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35"/>
      <c r="U174" s="24"/>
      <c r="V174" s="24"/>
      <c r="W174" s="26"/>
      <c r="X174" s="17"/>
    </row>
    <row r="175" spans="1:24" s="42" customFormat="1" ht="18.75" customHeight="1">
      <c r="A175" s="38" t="s">
        <v>222</v>
      </c>
      <c r="B175" s="40" t="s">
        <v>204</v>
      </c>
      <c r="C175" s="41" t="s">
        <v>89</v>
      </c>
      <c r="D175" s="17"/>
      <c r="E175" s="17">
        <f t="shared" si="19"/>
        <v>0</v>
      </c>
      <c r="F175" s="43"/>
      <c r="G175" s="43"/>
      <c r="H175" s="41" t="s">
        <v>223</v>
      </c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35"/>
      <c r="U175" s="24"/>
      <c r="V175" s="24"/>
      <c r="W175" s="26"/>
      <c r="X175" s="17"/>
    </row>
    <row r="176" spans="1:24" s="42" customFormat="1" ht="18.75" customHeight="1">
      <c r="A176" s="38" t="s">
        <v>224</v>
      </c>
      <c r="B176" s="40" t="s">
        <v>204</v>
      </c>
      <c r="C176" s="41" t="s">
        <v>89</v>
      </c>
      <c r="D176" s="17"/>
      <c r="E176" s="17">
        <f t="shared" si="19"/>
        <v>0</v>
      </c>
      <c r="F176" s="43"/>
      <c r="G176" s="43"/>
      <c r="H176" s="41" t="s">
        <v>225</v>
      </c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19"/>
      <c r="U176" s="24"/>
      <c r="V176" s="24"/>
      <c r="W176" s="26"/>
      <c r="X176" s="17"/>
    </row>
    <row r="177" spans="1:24" s="42" customFormat="1" ht="30" customHeight="1">
      <c r="A177" s="38" t="s">
        <v>226</v>
      </c>
      <c r="B177" s="40" t="s">
        <v>227</v>
      </c>
      <c r="C177" s="41" t="s">
        <v>89</v>
      </c>
      <c r="D177" s="17"/>
      <c r="E177" s="17">
        <f t="shared" si="19"/>
        <v>0</v>
      </c>
      <c r="F177" s="18"/>
      <c r="G177" s="18"/>
      <c r="H177" s="41" t="s">
        <v>228</v>
      </c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19"/>
      <c r="U177" s="24"/>
      <c r="V177" s="24"/>
      <c r="W177" s="26"/>
      <c r="X177" s="17"/>
    </row>
    <row r="178" spans="1:24" s="42" customFormat="1" ht="29.25" customHeight="1">
      <c r="A178" s="38" t="s">
        <v>229</v>
      </c>
      <c r="B178" s="40" t="s">
        <v>227</v>
      </c>
      <c r="C178" s="41" t="s">
        <v>89</v>
      </c>
      <c r="D178" s="17"/>
      <c r="E178" s="17">
        <f t="shared" si="19"/>
        <v>0</v>
      </c>
      <c r="F178" s="43"/>
      <c r="G178" s="43"/>
      <c r="H178" s="41" t="s">
        <v>230</v>
      </c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19"/>
      <c r="U178" s="24"/>
      <c r="V178" s="24"/>
      <c r="W178" s="26"/>
      <c r="X178" s="17"/>
    </row>
    <row r="179" spans="1:24" s="42" customFormat="1" ht="26.25" customHeight="1">
      <c r="A179" s="38" t="s">
        <v>231</v>
      </c>
      <c r="B179" s="22" t="s">
        <v>227</v>
      </c>
      <c r="C179" s="17" t="s">
        <v>89</v>
      </c>
      <c r="D179" s="17"/>
      <c r="E179" s="17">
        <f t="shared" si="19"/>
        <v>0</v>
      </c>
      <c r="F179" s="43"/>
      <c r="G179" s="43"/>
      <c r="H179" s="17" t="s">
        <v>232</v>
      </c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9"/>
      <c r="U179" s="24"/>
      <c r="V179" s="24"/>
      <c r="W179" s="26"/>
      <c r="X179" s="17"/>
    </row>
    <row r="180" spans="1:24" s="42" customFormat="1" ht="19.5" customHeight="1">
      <c r="A180" s="38" t="s">
        <v>233</v>
      </c>
      <c r="B180" s="22" t="s">
        <v>227</v>
      </c>
      <c r="C180" s="17" t="s">
        <v>89</v>
      </c>
      <c r="D180" s="17"/>
      <c r="E180" s="17">
        <f t="shared" si="19"/>
        <v>0</v>
      </c>
      <c r="F180" s="43"/>
      <c r="G180" s="43"/>
      <c r="H180" s="17" t="s">
        <v>234</v>
      </c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9"/>
      <c r="U180" s="24"/>
      <c r="V180" s="24"/>
      <c r="W180" s="26"/>
      <c r="X180" s="17"/>
    </row>
    <row r="181" spans="1:24" ht="27.75" customHeight="1">
      <c r="A181" s="38" t="s">
        <v>235</v>
      </c>
      <c r="B181" s="40" t="s">
        <v>227</v>
      </c>
      <c r="C181" s="41" t="s">
        <v>89</v>
      </c>
      <c r="D181" s="17"/>
      <c r="E181" s="17">
        <f t="shared" si="19"/>
        <v>0</v>
      </c>
      <c r="F181" s="43"/>
      <c r="G181" s="43"/>
      <c r="H181" s="41" t="s">
        <v>236</v>
      </c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19"/>
      <c r="U181" s="24"/>
      <c r="V181" s="24"/>
      <c r="W181" s="26"/>
      <c r="X181" s="17"/>
    </row>
    <row r="182" spans="1:24" s="42" customFormat="1" ht="18.75" customHeight="1">
      <c r="A182" s="38" t="s">
        <v>237</v>
      </c>
      <c r="B182" s="22" t="s">
        <v>227</v>
      </c>
      <c r="C182" s="17" t="s">
        <v>89</v>
      </c>
      <c r="D182" s="17"/>
      <c r="E182" s="17">
        <f t="shared" si="19"/>
        <v>0</v>
      </c>
      <c r="F182" s="43"/>
      <c r="G182" s="43"/>
      <c r="H182" s="17" t="s">
        <v>238</v>
      </c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9"/>
      <c r="U182" s="24"/>
      <c r="V182" s="24"/>
      <c r="W182" s="26"/>
      <c r="X182" s="17"/>
    </row>
    <row r="183" spans="1:24" s="42" customFormat="1" ht="18.75" customHeight="1">
      <c r="A183" s="38" t="s">
        <v>239</v>
      </c>
      <c r="B183" s="22" t="s">
        <v>227</v>
      </c>
      <c r="C183" s="17" t="s">
        <v>89</v>
      </c>
      <c r="D183" s="17"/>
      <c r="E183" s="17">
        <f t="shared" si="19"/>
        <v>0</v>
      </c>
      <c r="F183" s="18"/>
      <c r="G183" s="29"/>
      <c r="H183" s="17" t="s">
        <v>240</v>
      </c>
      <c r="I183" s="17"/>
      <c r="J183" s="17"/>
      <c r="K183" s="17"/>
      <c r="L183" s="55"/>
      <c r="M183" s="55"/>
      <c r="N183" s="55"/>
      <c r="O183" s="55"/>
      <c r="P183" s="55"/>
      <c r="Q183" s="55"/>
      <c r="R183" s="55"/>
      <c r="S183" s="55"/>
      <c r="T183" s="55"/>
      <c r="U183" s="24"/>
      <c r="V183" s="24"/>
      <c r="W183" s="25"/>
      <c r="X183" s="17"/>
    </row>
    <row r="184" spans="1:24" s="42" customFormat="1" ht="18.75" customHeight="1">
      <c r="A184" s="38" t="s">
        <v>241</v>
      </c>
      <c r="B184" s="22" t="s">
        <v>227</v>
      </c>
      <c r="C184" s="17" t="s">
        <v>89</v>
      </c>
      <c r="D184" s="17"/>
      <c r="E184" s="17">
        <f t="shared" si="19"/>
        <v>0</v>
      </c>
      <c r="F184" s="43"/>
      <c r="G184" s="43"/>
      <c r="H184" s="17" t="s">
        <v>242</v>
      </c>
      <c r="I184" s="17"/>
      <c r="J184" s="17"/>
      <c r="K184" s="17"/>
      <c r="L184" s="55"/>
      <c r="M184" s="55"/>
      <c r="N184" s="55"/>
      <c r="O184" s="55"/>
      <c r="P184" s="55"/>
      <c r="Q184" s="55"/>
      <c r="R184" s="55"/>
      <c r="S184" s="55"/>
      <c r="T184" s="55"/>
      <c r="U184" s="24"/>
      <c r="V184" s="24"/>
      <c r="W184" s="25"/>
      <c r="X184" s="17"/>
    </row>
    <row r="185" spans="1:24" s="42" customFormat="1" ht="18.75" customHeight="1">
      <c r="A185" s="38" t="s">
        <v>243</v>
      </c>
      <c r="B185" s="22" t="s">
        <v>227</v>
      </c>
      <c r="C185" s="17" t="s">
        <v>89</v>
      </c>
      <c r="D185" s="17">
        <v>4106</v>
      </c>
      <c r="E185" s="17">
        <f t="shared" si="19"/>
        <v>0</v>
      </c>
      <c r="F185" s="43"/>
      <c r="G185" s="43"/>
      <c r="H185" s="17" t="s">
        <v>244</v>
      </c>
      <c r="I185" s="17"/>
      <c r="J185" s="17"/>
      <c r="K185" s="17"/>
      <c r="L185" s="55"/>
      <c r="M185" s="55"/>
      <c r="N185" s="55"/>
      <c r="O185" s="55"/>
      <c r="P185" s="55"/>
      <c r="Q185" s="55"/>
      <c r="R185" s="55"/>
      <c r="S185" s="55"/>
      <c r="T185" s="55"/>
      <c r="U185" s="24"/>
      <c r="V185" s="24"/>
      <c r="W185" s="25">
        <f t="shared" ref="W185:W187" si="23">ROUND((U185+V185)*D185,0)</f>
        <v>0</v>
      </c>
      <c r="X185" s="17"/>
    </row>
    <row r="186" spans="1:24" s="42" customFormat="1" ht="30" customHeight="1">
      <c r="A186" s="38" t="s">
        <v>245</v>
      </c>
      <c r="B186" s="40" t="s">
        <v>227</v>
      </c>
      <c r="C186" s="41" t="s">
        <v>89</v>
      </c>
      <c r="D186" s="17">
        <v>12804</v>
      </c>
      <c r="E186" s="17">
        <f t="shared" si="19"/>
        <v>0</v>
      </c>
      <c r="F186" s="43"/>
      <c r="G186" s="43"/>
      <c r="H186" s="41" t="s">
        <v>246</v>
      </c>
      <c r="I186" s="41"/>
      <c r="J186" s="41"/>
      <c r="K186" s="41"/>
      <c r="L186" s="55"/>
      <c r="M186" s="55"/>
      <c r="N186" s="55"/>
      <c r="O186" s="55"/>
      <c r="P186" s="55"/>
      <c r="Q186" s="55"/>
      <c r="R186" s="55"/>
      <c r="S186" s="55"/>
      <c r="T186" s="55"/>
      <c r="U186" s="24"/>
      <c r="V186" s="24"/>
      <c r="W186" s="25">
        <f t="shared" si="23"/>
        <v>0</v>
      </c>
      <c r="X186" s="17"/>
    </row>
    <row r="187" spans="1:24" s="42" customFormat="1" ht="30" customHeight="1">
      <c r="A187" s="38" t="s">
        <v>247</v>
      </c>
      <c r="B187" s="40" t="s">
        <v>227</v>
      </c>
      <c r="C187" s="41" t="s">
        <v>89</v>
      </c>
      <c r="D187" s="17">
        <v>11522</v>
      </c>
      <c r="E187" s="17">
        <f t="shared" si="19"/>
        <v>0</v>
      </c>
      <c r="F187" s="43"/>
      <c r="G187" s="43"/>
      <c r="H187" s="41" t="s">
        <v>248</v>
      </c>
      <c r="I187" s="41"/>
      <c r="J187" s="41"/>
      <c r="K187" s="41"/>
      <c r="L187" s="55"/>
      <c r="M187" s="55"/>
      <c r="N187" s="55"/>
      <c r="O187" s="55"/>
      <c r="P187" s="55"/>
      <c r="Q187" s="55"/>
      <c r="R187" s="55"/>
      <c r="S187" s="55"/>
      <c r="T187" s="55"/>
      <c r="U187" s="24"/>
      <c r="V187" s="24"/>
      <c r="W187" s="25">
        <f t="shared" si="23"/>
        <v>0</v>
      </c>
      <c r="X187" s="17"/>
    </row>
    <row r="188" spans="1:24" s="42" customFormat="1" ht="30" customHeight="1">
      <c r="A188" s="38" t="s">
        <v>249</v>
      </c>
      <c r="B188" s="40" t="s">
        <v>227</v>
      </c>
      <c r="C188" s="41" t="s">
        <v>89</v>
      </c>
      <c r="D188" s="17"/>
      <c r="E188" s="17"/>
      <c r="F188" s="43"/>
      <c r="G188" s="43"/>
      <c r="H188" s="41" t="s">
        <v>250</v>
      </c>
      <c r="I188" s="41"/>
      <c r="J188" s="41"/>
      <c r="K188" s="41"/>
      <c r="L188" s="55"/>
      <c r="M188" s="55"/>
      <c r="N188" s="55"/>
      <c r="O188" s="55"/>
      <c r="P188" s="55"/>
      <c r="Q188" s="55"/>
      <c r="R188" s="55"/>
      <c r="S188" s="55"/>
      <c r="T188" s="55"/>
      <c r="U188" s="24"/>
      <c r="V188" s="24"/>
      <c r="W188" s="26"/>
      <c r="X188" s="17"/>
    </row>
    <row r="189" spans="1:24" s="42" customFormat="1" ht="30" customHeight="1">
      <c r="A189" s="38" t="s">
        <v>251</v>
      </c>
      <c r="B189" s="40" t="s">
        <v>227</v>
      </c>
      <c r="C189" s="41" t="s">
        <v>89</v>
      </c>
      <c r="D189" s="17"/>
      <c r="E189" s="17"/>
      <c r="F189" s="18"/>
      <c r="G189" s="18"/>
      <c r="H189" s="41" t="s">
        <v>252</v>
      </c>
      <c r="I189" s="41"/>
      <c r="J189" s="41"/>
      <c r="K189" s="41"/>
      <c r="L189" s="55"/>
      <c r="M189" s="55"/>
      <c r="N189" s="55"/>
      <c r="O189" s="55"/>
      <c r="P189" s="55"/>
      <c r="Q189" s="55"/>
      <c r="R189" s="55"/>
      <c r="S189" s="55"/>
      <c r="T189" s="55"/>
      <c r="U189" s="24"/>
      <c r="V189" s="24"/>
      <c r="W189" s="26"/>
      <c r="X189" s="17"/>
    </row>
    <row r="190" spans="1:24" s="42" customFormat="1" ht="30" customHeight="1">
      <c r="A190" s="38" t="s">
        <v>253</v>
      </c>
      <c r="B190" s="40" t="s">
        <v>227</v>
      </c>
      <c r="C190" s="41" t="s">
        <v>89</v>
      </c>
      <c r="D190" s="17"/>
      <c r="E190" s="17"/>
      <c r="F190" s="18"/>
      <c r="G190" s="18"/>
      <c r="H190" s="41" t="s">
        <v>254</v>
      </c>
      <c r="I190" s="41"/>
      <c r="J190" s="41"/>
      <c r="K190" s="41"/>
      <c r="L190" s="55"/>
      <c r="M190" s="55"/>
      <c r="N190" s="55"/>
      <c r="O190" s="55"/>
      <c r="P190" s="55"/>
      <c r="Q190" s="55"/>
      <c r="R190" s="55"/>
      <c r="S190" s="55"/>
      <c r="T190" s="55"/>
      <c r="U190" s="24"/>
      <c r="V190" s="24"/>
      <c r="W190" s="26"/>
      <c r="X190" s="17"/>
    </row>
    <row r="191" spans="1:24" s="42" customFormat="1" ht="30" customHeight="1">
      <c r="A191" s="38" t="s">
        <v>255</v>
      </c>
      <c r="B191" s="40" t="s">
        <v>227</v>
      </c>
      <c r="C191" s="41" t="s">
        <v>89</v>
      </c>
      <c r="D191" s="17"/>
      <c r="E191" s="17"/>
      <c r="F191" s="18"/>
      <c r="G191" s="18"/>
      <c r="H191" s="41" t="s">
        <v>256</v>
      </c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5"/>
      <c r="U191" s="24"/>
      <c r="V191" s="24"/>
      <c r="W191" s="26"/>
      <c r="X191" s="17"/>
    </row>
    <row r="192" spans="1:24" s="42" customFormat="1" ht="30" customHeight="1">
      <c r="A192" s="38" t="s">
        <v>257</v>
      </c>
      <c r="B192" s="40" t="s">
        <v>227</v>
      </c>
      <c r="C192" s="41" t="s">
        <v>89</v>
      </c>
      <c r="D192" s="17"/>
      <c r="E192" s="17"/>
      <c r="F192" s="18"/>
      <c r="G192" s="18"/>
      <c r="H192" s="41" t="s">
        <v>258</v>
      </c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5"/>
      <c r="U192" s="24"/>
      <c r="V192" s="24"/>
      <c r="W192" s="26"/>
      <c r="X192" s="17"/>
    </row>
    <row r="193" spans="1:24" s="42" customFormat="1" ht="30" customHeight="1">
      <c r="A193" s="38" t="s">
        <v>259</v>
      </c>
      <c r="B193" s="40" t="s">
        <v>227</v>
      </c>
      <c r="C193" s="41" t="s">
        <v>89</v>
      </c>
      <c r="D193" s="17"/>
      <c r="E193" s="17"/>
      <c r="F193" s="18"/>
      <c r="G193" s="18"/>
      <c r="H193" s="41" t="s">
        <v>260</v>
      </c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5"/>
      <c r="U193" s="24"/>
      <c r="V193" s="24"/>
      <c r="W193" s="26"/>
      <c r="X193" s="17"/>
    </row>
    <row r="194" spans="1:24" s="42" customFormat="1" ht="30" customHeight="1">
      <c r="A194" s="38" t="s">
        <v>261</v>
      </c>
      <c r="B194" s="40" t="s">
        <v>227</v>
      </c>
      <c r="C194" s="41" t="s">
        <v>89</v>
      </c>
      <c r="D194" s="17"/>
      <c r="E194" s="17"/>
      <c r="F194" s="18"/>
      <c r="G194" s="18"/>
      <c r="H194" s="41" t="s">
        <v>262</v>
      </c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5"/>
      <c r="U194" s="24"/>
      <c r="V194" s="24"/>
      <c r="W194" s="26"/>
      <c r="X194" s="17"/>
    </row>
    <row r="195" spans="1:24" s="42" customFormat="1" ht="26.25" customHeight="1">
      <c r="A195" s="38" t="s">
        <v>263</v>
      </c>
      <c r="B195" s="40" t="s">
        <v>227</v>
      </c>
      <c r="C195" s="41" t="s">
        <v>89</v>
      </c>
      <c r="D195" s="17"/>
      <c r="E195" s="17"/>
      <c r="F195" s="18"/>
      <c r="G195" s="18"/>
      <c r="H195" s="41" t="s">
        <v>264</v>
      </c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5"/>
      <c r="U195" s="24"/>
      <c r="V195" s="24"/>
      <c r="W195" s="26"/>
      <c r="X195" s="17"/>
    </row>
    <row r="196" spans="1:24" s="42" customFormat="1" ht="26.25" customHeight="1">
      <c r="A196" s="38" t="s">
        <v>265</v>
      </c>
      <c r="B196" s="40" t="s">
        <v>227</v>
      </c>
      <c r="C196" s="41" t="s">
        <v>89</v>
      </c>
      <c r="D196" s="17"/>
      <c r="E196" s="17"/>
      <c r="F196" s="18"/>
      <c r="G196" s="18"/>
      <c r="H196" s="41" t="s">
        <v>266</v>
      </c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5"/>
      <c r="U196" s="24"/>
      <c r="V196" s="24"/>
      <c r="W196" s="26"/>
      <c r="X196" s="17"/>
    </row>
    <row r="197" spans="1:24" s="42" customFormat="1" ht="26.25" customHeight="1">
      <c r="A197" s="38" t="s">
        <v>267</v>
      </c>
      <c r="B197" s="40" t="s">
        <v>227</v>
      </c>
      <c r="C197" s="41" t="s">
        <v>89</v>
      </c>
      <c r="D197" s="17"/>
      <c r="E197" s="17">
        <f t="shared" si="19"/>
        <v>0</v>
      </c>
      <c r="F197" s="18"/>
      <c r="G197" s="18"/>
      <c r="H197" s="41" t="s">
        <v>268</v>
      </c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5"/>
      <c r="U197" s="24"/>
      <c r="V197" s="24"/>
      <c r="W197" s="26"/>
      <c r="X197" s="17"/>
    </row>
    <row r="198" spans="1:24" s="42" customFormat="1" ht="26.25" customHeight="1">
      <c r="A198" s="38" t="s">
        <v>269</v>
      </c>
      <c r="B198" s="40" t="s">
        <v>227</v>
      </c>
      <c r="C198" s="41" t="s">
        <v>89</v>
      </c>
      <c r="D198" s="17"/>
      <c r="E198" s="17"/>
      <c r="F198" s="18"/>
      <c r="G198" s="18"/>
      <c r="H198" s="41" t="s">
        <v>270</v>
      </c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5"/>
      <c r="U198" s="24"/>
      <c r="V198" s="24"/>
      <c r="W198" s="26"/>
      <c r="X198" s="17"/>
    </row>
    <row r="199" spans="1:24" s="42" customFormat="1" ht="26.25" customHeight="1">
      <c r="A199" s="38" t="s">
        <v>271</v>
      </c>
      <c r="B199" s="40" t="s">
        <v>227</v>
      </c>
      <c r="C199" s="41" t="s">
        <v>89</v>
      </c>
      <c r="D199" s="17"/>
      <c r="E199" s="17"/>
      <c r="F199" s="18"/>
      <c r="G199" s="18"/>
      <c r="H199" s="41" t="s">
        <v>272</v>
      </c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5"/>
      <c r="U199" s="24"/>
      <c r="V199" s="24"/>
      <c r="W199" s="26"/>
      <c r="X199" s="17"/>
    </row>
    <row r="200" spans="1:24" s="42" customFormat="1" ht="26.25" customHeight="1">
      <c r="A200" s="38" t="s">
        <v>273</v>
      </c>
      <c r="B200" s="40" t="s">
        <v>227</v>
      </c>
      <c r="C200" s="41" t="s">
        <v>89</v>
      </c>
      <c r="D200" s="17"/>
      <c r="E200" s="17"/>
      <c r="F200" s="18"/>
      <c r="G200" s="18"/>
      <c r="H200" s="41" t="s">
        <v>274</v>
      </c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5"/>
      <c r="U200" s="24"/>
      <c r="V200" s="24"/>
      <c r="W200" s="26"/>
      <c r="X200" s="17"/>
    </row>
    <row r="201" spans="1:24" s="42" customFormat="1" ht="26.25" customHeight="1">
      <c r="A201" s="38" t="s">
        <v>275</v>
      </c>
      <c r="B201" s="40" t="s">
        <v>227</v>
      </c>
      <c r="C201" s="41" t="s">
        <v>89</v>
      </c>
      <c r="D201" s="17"/>
      <c r="E201" s="17"/>
      <c r="F201" s="18"/>
      <c r="G201" s="18"/>
      <c r="H201" s="41" t="s">
        <v>276</v>
      </c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5"/>
      <c r="U201" s="24"/>
      <c r="V201" s="24"/>
      <c r="W201" s="26"/>
      <c r="X201" s="17"/>
    </row>
    <row r="202" spans="1:24" s="42" customFormat="1" ht="26.25" customHeight="1">
      <c r="A202" s="38" t="s">
        <v>277</v>
      </c>
      <c r="B202" s="40" t="s">
        <v>227</v>
      </c>
      <c r="C202" s="41" t="s">
        <v>89</v>
      </c>
      <c r="D202" s="17"/>
      <c r="E202" s="17"/>
      <c r="F202" s="18"/>
      <c r="G202" s="18"/>
      <c r="H202" s="41" t="s">
        <v>278</v>
      </c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5"/>
      <c r="U202" s="24"/>
      <c r="V202" s="24"/>
      <c r="W202" s="26"/>
      <c r="X202" s="17"/>
    </row>
    <row r="203" spans="1:24" s="42" customFormat="1" ht="26.25" customHeight="1">
      <c r="A203" s="38" t="s">
        <v>279</v>
      </c>
      <c r="B203" s="40" t="s">
        <v>227</v>
      </c>
      <c r="C203" s="41" t="s">
        <v>89</v>
      </c>
      <c r="D203" s="17"/>
      <c r="E203" s="17"/>
      <c r="F203" s="18"/>
      <c r="G203" s="18"/>
      <c r="H203" s="41" t="s">
        <v>280</v>
      </c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5"/>
      <c r="U203" s="24"/>
      <c r="V203" s="24"/>
      <c r="W203" s="26"/>
      <c r="X203" s="17"/>
    </row>
    <row r="204" spans="1:24" s="42" customFormat="1" ht="26.25" customHeight="1">
      <c r="A204" s="38" t="s">
        <v>281</v>
      </c>
      <c r="B204" s="40" t="s">
        <v>282</v>
      </c>
      <c r="C204" s="41" t="s">
        <v>89</v>
      </c>
      <c r="D204" s="17"/>
      <c r="E204" s="17"/>
      <c r="F204" s="18"/>
      <c r="G204" s="18"/>
      <c r="H204" s="41" t="s">
        <v>283</v>
      </c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5"/>
      <c r="U204" s="24"/>
      <c r="V204" s="24"/>
      <c r="W204" s="26"/>
      <c r="X204" s="17"/>
    </row>
    <row r="205" spans="1:24" s="42" customFormat="1" ht="26.25" customHeight="1">
      <c r="A205" s="38" t="s">
        <v>284</v>
      </c>
      <c r="B205" s="40" t="s">
        <v>282</v>
      </c>
      <c r="C205" s="41" t="s">
        <v>89</v>
      </c>
      <c r="D205" s="17"/>
      <c r="E205" s="17"/>
      <c r="F205" s="18"/>
      <c r="G205" s="18"/>
      <c r="H205" s="41" t="s">
        <v>285</v>
      </c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5"/>
      <c r="U205" s="24"/>
      <c r="V205" s="24"/>
      <c r="W205" s="26"/>
      <c r="X205" s="17"/>
    </row>
    <row r="206" spans="1:24" s="42" customFormat="1" ht="26.25" customHeight="1">
      <c r="A206" s="38" t="s">
        <v>286</v>
      </c>
      <c r="B206" s="40" t="s">
        <v>282</v>
      </c>
      <c r="C206" s="41" t="s">
        <v>89</v>
      </c>
      <c r="D206" s="17"/>
      <c r="E206" s="17"/>
      <c r="F206" s="18"/>
      <c r="G206" s="18"/>
      <c r="H206" s="41" t="s">
        <v>287</v>
      </c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5"/>
      <c r="U206" s="24"/>
      <c r="V206" s="24"/>
      <c r="W206" s="26"/>
      <c r="X206" s="17"/>
    </row>
    <row r="207" spans="1:24" s="42" customFormat="1" ht="26.25" customHeight="1">
      <c r="A207" s="38" t="s">
        <v>288</v>
      </c>
      <c r="B207" s="40" t="s">
        <v>282</v>
      </c>
      <c r="C207" s="41" t="s">
        <v>89</v>
      </c>
      <c r="D207" s="17"/>
      <c r="E207" s="17"/>
      <c r="F207" s="18"/>
      <c r="G207" s="18"/>
      <c r="H207" s="41" t="s">
        <v>289</v>
      </c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5"/>
      <c r="U207" s="24"/>
      <c r="V207" s="24"/>
      <c r="W207" s="26"/>
      <c r="X207" s="17"/>
    </row>
    <row r="208" spans="1:24" s="42" customFormat="1" ht="26.25" customHeight="1">
      <c r="A208" s="38" t="s">
        <v>290</v>
      </c>
      <c r="B208" s="40" t="s">
        <v>282</v>
      </c>
      <c r="C208" s="41" t="s">
        <v>89</v>
      </c>
      <c r="D208" s="17"/>
      <c r="E208" s="17"/>
      <c r="F208" s="18"/>
      <c r="G208" s="18"/>
      <c r="H208" s="41" t="s">
        <v>291</v>
      </c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5"/>
      <c r="U208" s="24"/>
      <c r="V208" s="24"/>
      <c r="W208" s="26"/>
      <c r="X208" s="17"/>
    </row>
    <row r="209" spans="1:24" s="42" customFormat="1" ht="26.25" customHeight="1">
      <c r="A209" s="38" t="s">
        <v>292</v>
      </c>
      <c r="B209" s="40" t="s">
        <v>293</v>
      </c>
      <c r="C209" s="41" t="s">
        <v>89</v>
      </c>
      <c r="D209" s="17"/>
      <c r="E209" s="17"/>
      <c r="F209" s="18"/>
      <c r="G209" s="18"/>
      <c r="H209" s="41" t="s">
        <v>294</v>
      </c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5"/>
      <c r="U209" s="24"/>
      <c r="V209" s="24"/>
      <c r="W209" s="26"/>
      <c r="X209" s="17"/>
    </row>
    <row r="210" spans="1:24" s="42" customFormat="1" ht="26.25" customHeight="1">
      <c r="A210" s="38" t="s">
        <v>295</v>
      </c>
      <c r="B210" s="40" t="s">
        <v>296</v>
      </c>
      <c r="C210" s="41" t="s">
        <v>89</v>
      </c>
      <c r="D210" s="17"/>
      <c r="E210" s="17"/>
      <c r="F210" s="18"/>
      <c r="G210" s="18"/>
      <c r="H210" s="41" t="s">
        <v>297</v>
      </c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5"/>
      <c r="U210" s="24"/>
      <c r="V210" s="24"/>
      <c r="W210" s="26"/>
      <c r="X210" s="17"/>
    </row>
    <row r="211" spans="1:24" s="42" customFormat="1" ht="26.25" customHeight="1">
      <c r="A211" s="38" t="s">
        <v>298</v>
      </c>
      <c r="B211" s="40" t="s">
        <v>296</v>
      </c>
      <c r="C211" s="41" t="s">
        <v>89</v>
      </c>
      <c r="D211" s="17"/>
      <c r="E211" s="17"/>
      <c r="F211" s="18"/>
      <c r="G211" s="18"/>
      <c r="H211" s="41" t="s">
        <v>299</v>
      </c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5"/>
      <c r="U211" s="24"/>
      <c r="V211" s="24"/>
      <c r="W211" s="26"/>
      <c r="X211" s="17"/>
    </row>
    <row r="212" spans="1:24" s="42" customFormat="1" ht="26.25" customHeight="1">
      <c r="A212" s="38" t="s">
        <v>300</v>
      </c>
      <c r="B212" s="22" t="s">
        <v>296</v>
      </c>
      <c r="C212" s="17" t="s">
        <v>89</v>
      </c>
      <c r="D212" s="17"/>
      <c r="E212" s="17"/>
      <c r="F212" s="18"/>
      <c r="G212" s="18"/>
      <c r="H212" s="17" t="s">
        <v>301</v>
      </c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45"/>
      <c r="U212" s="24"/>
      <c r="V212" s="24"/>
      <c r="W212" s="26"/>
      <c r="X212" s="17"/>
    </row>
    <row r="213" spans="1:24" s="42" customFormat="1" ht="26.25" customHeight="1">
      <c r="A213" s="38" t="s">
        <v>302</v>
      </c>
      <c r="B213" s="40" t="s">
        <v>296</v>
      </c>
      <c r="C213" s="41" t="s">
        <v>89</v>
      </c>
      <c r="D213" s="17"/>
      <c r="E213" s="17"/>
      <c r="F213" s="18"/>
      <c r="G213" s="18"/>
      <c r="H213" s="41" t="s">
        <v>303</v>
      </c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5"/>
      <c r="U213" s="24"/>
      <c r="V213" s="24"/>
      <c r="W213" s="26"/>
      <c r="X213" s="17"/>
    </row>
    <row r="214" spans="1:24" s="42" customFormat="1" ht="26.25" customHeight="1">
      <c r="A214" s="38" t="s">
        <v>304</v>
      </c>
      <c r="B214" s="22" t="s">
        <v>296</v>
      </c>
      <c r="C214" s="17" t="s">
        <v>89</v>
      </c>
      <c r="D214" s="17"/>
      <c r="E214" s="17"/>
      <c r="F214" s="18"/>
      <c r="G214" s="18"/>
      <c r="H214" s="17" t="s">
        <v>305</v>
      </c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45"/>
      <c r="U214" s="24"/>
      <c r="V214" s="24"/>
      <c r="W214" s="26"/>
      <c r="X214" s="17"/>
    </row>
    <row r="215" spans="1:24" s="42" customFormat="1" ht="26.25" customHeight="1">
      <c r="A215" s="38" t="s">
        <v>306</v>
      </c>
      <c r="B215" s="40" t="s">
        <v>296</v>
      </c>
      <c r="C215" s="41" t="s">
        <v>89</v>
      </c>
      <c r="D215" s="17"/>
      <c r="E215" s="17"/>
      <c r="F215" s="18"/>
      <c r="G215" s="18"/>
      <c r="H215" s="41" t="s">
        <v>307</v>
      </c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5"/>
      <c r="U215" s="24"/>
      <c r="V215" s="24"/>
      <c r="W215" s="26"/>
      <c r="X215" s="17"/>
    </row>
    <row r="216" spans="1:24" s="42" customFormat="1" ht="26.25" customHeight="1">
      <c r="A216" s="38" t="s">
        <v>308</v>
      </c>
      <c r="B216" s="40" t="s">
        <v>296</v>
      </c>
      <c r="C216" s="41" t="s">
        <v>89</v>
      </c>
      <c r="D216" s="17"/>
      <c r="E216" s="17"/>
      <c r="F216" s="18"/>
      <c r="G216" s="18"/>
      <c r="H216" s="41" t="s">
        <v>309</v>
      </c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5"/>
      <c r="U216" s="24"/>
      <c r="V216" s="24"/>
      <c r="W216" s="26"/>
      <c r="X216" s="17"/>
    </row>
    <row r="217" spans="1:24" s="42" customFormat="1" ht="26.25" customHeight="1">
      <c r="A217" s="38" t="s">
        <v>310</v>
      </c>
      <c r="B217" s="40" t="s">
        <v>296</v>
      </c>
      <c r="C217" s="41" t="s">
        <v>89</v>
      </c>
      <c r="D217" s="17"/>
      <c r="E217" s="17"/>
      <c r="F217" s="18"/>
      <c r="G217" s="18"/>
      <c r="H217" s="41" t="s">
        <v>311</v>
      </c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5"/>
      <c r="U217" s="24"/>
      <c r="V217" s="24"/>
      <c r="W217" s="25"/>
      <c r="X217" s="17"/>
    </row>
    <row r="218" spans="1:24" s="42" customFormat="1" ht="26.25" customHeight="1">
      <c r="A218" s="38" t="s">
        <v>312</v>
      </c>
      <c r="B218" s="40" t="s">
        <v>296</v>
      </c>
      <c r="C218" s="41" t="s">
        <v>89</v>
      </c>
      <c r="D218" s="17"/>
      <c r="E218" s="17"/>
      <c r="F218" s="18"/>
      <c r="G218" s="18"/>
      <c r="H218" s="41" t="s">
        <v>313</v>
      </c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5"/>
      <c r="U218" s="24"/>
      <c r="V218" s="24"/>
      <c r="W218" s="26"/>
      <c r="X218" s="17"/>
    </row>
    <row r="219" spans="1:24" s="42" customFormat="1" ht="26.25" customHeight="1">
      <c r="A219" s="38" t="s">
        <v>314</v>
      </c>
      <c r="B219" s="40" t="s">
        <v>296</v>
      </c>
      <c r="C219" s="41" t="s">
        <v>89</v>
      </c>
      <c r="D219" s="17">
        <v>720</v>
      </c>
      <c r="E219" s="17">
        <f t="shared" ref="E219:E262" si="24">SUM(I219:S219)</f>
        <v>0</v>
      </c>
      <c r="F219" s="18"/>
      <c r="G219" s="18"/>
      <c r="H219" s="41" t="s">
        <v>315</v>
      </c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5"/>
      <c r="U219" s="24"/>
      <c r="V219" s="24"/>
      <c r="W219" s="25">
        <f>ROUND((U219+V219)*D219,0)</f>
        <v>0</v>
      </c>
      <c r="X219" s="17"/>
    </row>
    <row r="220" spans="1:24" s="42" customFormat="1" ht="26.25" customHeight="1">
      <c r="A220" s="38" t="s">
        <v>316</v>
      </c>
      <c r="B220" s="40" t="s">
        <v>296</v>
      </c>
      <c r="C220" s="41" t="s">
        <v>89</v>
      </c>
      <c r="D220" s="17"/>
      <c r="E220" s="17"/>
      <c r="F220" s="18"/>
      <c r="G220" s="18"/>
      <c r="H220" s="41" t="s">
        <v>317</v>
      </c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5"/>
      <c r="U220" s="24"/>
      <c r="V220" s="24"/>
      <c r="W220" s="25"/>
      <c r="X220" s="17"/>
    </row>
    <row r="221" spans="1:24" s="42" customFormat="1" ht="26.25" customHeight="1">
      <c r="A221" s="38" t="s">
        <v>318</v>
      </c>
      <c r="B221" s="22" t="s">
        <v>296</v>
      </c>
      <c r="C221" s="17" t="s">
        <v>89</v>
      </c>
      <c r="D221" s="17"/>
      <c r="E221" s="17"/>
      <c r="F221" s="18"/>
      <c r="G221" s="18"/>
      <c r="H221" s="17" t="s">
        <v>319</v>
      </c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45"/>
      <c r="U221" s="24"/>
      <c r="V221" s="24"/>
      <c r="W221" s="25"/>
      <c r="X221" s="17"/>
    </row>
    <row r="222" spans="1:24" s="42" customFormat="1" ht="26.25" customHeight="1">
      <c r="A222" s="38" t="s">
        <v>320</v>
      </c>
      <c r="B222" s="40" t="s">
        <v>296</v>
      </c>
      <c r="C222" s="41" t="s">
        <v>89</v>
      </c>
      <c r="D222" s="17">
        <v>5586</v>
      </c>
      <c r="E222" s="17">
        <f t="shared" si="24"/>
        <v>0</v>
      </c>
      <c r="F222" s="18"/>
      <c r="G222" s="18"/>
      <c r="H222" s="41" t="s">
        <v>321</v>
      </c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5"/>
      <c r="U222" s="24"/>
      <c r="V222" s="24"/>
      <c r="W222" s="25">
        <f t="shared" ref="W222:W235" si="25">ROUND((U222+V222)*D222,0)</f>
        <v>0</v>
      </c>
      <c r="X222" s="17"/>
    </row>
    <row r="223" spans="1:24" s="42" customFormat="1" ht="26.25" customHeight="1">
      <c r="A223" s="38" t="s">
        <v>322</v>
      </c>
      <c r="B223" s="40" t="s">
        <v>296</v>
      </c>
      <c r="C223" s="41" t="s">
        <v>89</v>
      </c>
      <c r="D223" s="17">
        <v>11755</v>
      </c>
      <c r="E223" s="17">
        <f t="shared" si="24"/>
        <v>0</v>
      </c>
      <c r="F223" s="18"/>
      <c r="G223" s="18"/>
      <c r="H223" s="41" t="s">
        <v>323</v>
      </c>
      <c r="I223" s="41"/>
      <c r="J223" s="41"/>
      <c r="K223" s="41"/>
      <c r="L223" s="41"/>
      <c r="M223" s="41"/>
      <c r="N223" s="108"/>
      <c r="O223" s="109"/>
      <c r="P223" s="41"/>
      <c r="Q223" s="41"/>
      <c r="R223" s="108"/>
      <c r="S223" s="109"/>
      <c r="T223" s="45"/>
      <c r="U223" s="24"/>
      <c r="V223" s="24"/>
      <c r="W223" s="25">
        <f t="shared" si="25"/>
        <v>0</v>
      </c>
      <c r="X223" s="17"/>
    </row>
    <row r="224" spans="1:24" s="42" customFormat="1" ht="26.25" customHeight="1">
      <c r="A224" s="38" t="s">
        <v>324</v>
      </c>
      <c r="B224" s="40" t="s">
        <v>296</v>
      </c>
      <c r="C224" s="41" t="s">
        <v>89</v>
      </c>
      <c r="D224" s="17">
        <v>60</v>
      </c>
      <c r="E224" s="17">
        <f t="shared" si="24"/>
        <v>0</v>
      </c>
      <c r="F224" s="18"/>
      <c r="G224" s="18"/>
      <c r="H224" s="41" t="s">
        <v>325</v>
      </c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5"/>
      <c r="U224" s="24"/>
      <c r="V224" s="24"/>
      <c r="W224" s="25">
        <f t="shared" si="25"/>
        <v>0</v>
      </c>
      <c r="X224" s="17"/>
    </row>
    <row r="225" spans="1:24" s="42" customFormat="1" ht="26.25" customHeight="1">
      <c r="A225" s="38" t="s">
        <v>326</v>
      </c>
      <c r="B225" s="40" t="s">
        <v>296</v>
      </c>
      <c r="C225" s="41" t="s">
        <v>89</v>
      </c>
      <c r="D225" s="17"/>
      <c r="E225" s="17"/>
      <c r="F225" s="18"/>
      <c r="G225" s="18"/>
      <c r="H225" s="41" t="s">
        <v>327</v>
      </c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5"/>
      <c r="U225" s="24"/>
      <c r="V225" s="24"/>
      <c r="W225" s="26"/>
      <c r="X225" s="17"/>
    </row>
    <row r="226" spans="1:24" s="42" customFormat="1" ht="26.25" customHeight="1">
      <c r="A226" s="38" t="s">
        <v>328</v>
      </c>
      <c r="B226" s="40" t="s">
        <v>296</v>
      </c>
      <c r="C226" s="41" t="s">
        <v>89</v>
      </c>
      <c r="D226" s="17"/>
      <c r="E226" s="17"/>
      <c r="F226" s="18"/>
      <c r="G226" s="18"/>
      <c r="H226" s="41" t="s">
        <v>329</v>
      </c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5"/>
      <c r="U226" s="24"/>
      <c r="V226" s="24"/>
      <c r="W226" s="25"/>
      <c r="X226" s="17"/>
    </row>
    <row r="227" spans="1:24" s="42" customFormat="1" ht="26.25" customHeight="1">
      <c r="A227" s="38" t="s">
        <v>330</v>
      </c>
      <c r="B227" s="40" t="s">
        <v>296</v>
      </c>
      <c r="C227" s="41" t="s">
        <v>89</v>
      </c>
      <c r="D227" s="17"/>
      <c r="E227" s="17"/>
      <c r="F227" s="18"/>
      <c r="G227" s="18"/>
      <c r="H227" s="41" t="s">
        <v>331</v>
      </c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5"/>
      <c r="U227" s="24"/>
      <c r="V227" s="24"/>
      <c r="W227" s="25"/>
      <c r="X227" s="17"/>
    </row>
    <row r="228" spans="1:24" s="42" customFormat="1" ht="26.25" customHeight="1">
      <c r="A228" s="38" t="s">
        <v>332</v>
      </c>
      <c r="B228" s="40" t="s">
        <v>296</v>
      </c>
      <c r="C228" s="41" t="s">
        <v>89</v>
      </c>
      <c r="D228" s="17">
        <v>1300</v>
      </c>
      <c r="E228" s="17">
        <f t="shared" si="24"/>
        <v>0</v>
      </c>
      <c r="F228" s="18"/>
      <c r="G228" s="18"/>
      <c r="H228" s="41" t="s">
        <v>333</v>
      </c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5"/>
      <c r="U228" s="24"/>
      <c r="V228" s="24"/>
      <c r="W228" s="25">
        <f t="shared" si="25"/>
        <v>0</v>
      </c>
      <c r="X228" s="17"/>
    </row>
    <row r="229" spans="1:24" s="42" customFormat="1" ht="26.25" customHeight="1">
      <c r="A229" s="38" t="s">
        <v>334</v>
      </c>
      <c r="B229" s="40" t="s">
        <v>296</v>
      </c>
      <c r="C229" s="41" t="s">
        <v>89</v>
      </c>
      <c r="D229" s="17">
        <v>4700</v>
      </c>
      <c r="E229" s="17">
        <f t="shared" si="24"/>
        <v>0</v>
      </c>
      <c r="F229" s="18"/>
      <c r="G229" s="18"/>
      <c r="H229" s="41" t="s">
        <v>335</v>
      </c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5"/>
      <c r="U229" s="24"/>
      <c r="V229" s="24"/>
      <c r="W229" s="25">
        <f t="shared" si="25"/>
        <v>0</v>
      </c>
      <c r="X229" s="17"/>
    </row>
    <row r="230" spans="1:24" s="42" customFormat="1" ht="26.25" customHeight="1">
      <c r="A230" s="38" t="s">
        <v>336</v>
      </c>
      <c r="B230" s="40" t="s">
        <v>296</v>
      </c>
      <c r="C230" s="41" t="s">
        <v>89</v>
      </c>
      <c r="D230" s="17">
        <v>1000</v>
      </c>
      <c r="E230" s="17">
        <f t="shared" si="24"/>
        <v>0</v>
      </c>
      <c r="F230" s="18"/>
      <c r="G230" s="18"/>
      <c r="H230" s="41" t="s">
        <v>337</v>
      </c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5"/>
      <c r="U230" s="24"/>
      <c r="V230" s="24"/>
      <c r="W230" s="25">
        <f t="shared" si="25"/>
        <v>0</v>
      </c>
      <c r="X230" s="17"/>
    </row>
    <row r="231" spans="1:24" s="42" customFormat="1" ht="26.25" customHeight="1">
      <c r="A231" s="38" t="s">
        <v>338</v>
      </c>
      <c r="B231" s="40" t="s">
        <v>296</v>
      </c>
      <c r="C231" s="41" t="s">
        <v>89</v>
      </c>
      <c r="D231" s="17"/>
      <c r="E231" s="17"/>
      <c r="F231" s="18"/>
      <c r="G231" s="18"/>
      <c r="H231" s="41" t="s">
        <v>339</v>
      </c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5"/>
      <c r="U231" s="24"/>
      <c r="V231" s="24"/>
      <c r="W231" s="26"/>
      <c r="X231" s="17"/>
    </row>
    <row r="232" spans="1:24" s="42" customFormat="1" ht="26.25" customHeight="1">
      <c r="A232" s="38" t="s">
        <v>340</v>
      </c>
      <c r="B232" s="40" t="s">
        <v>296</v>
      </c>
      <c r="C232" s="41" t="s">
        <v>89</v>
      </c>
      <c r="D232" s="17"/>
      <c r="E232" s="17"/>
      <c r="F232" s="18"/>
      <c r="G232" s="18"/>
      <c r="H232" s="41" t="s">
        <v>341</v>
      </c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5"/>
      <c r="U232" s="24"/>
      <c r="V232" s="24"/>
      <c r="W232" s="25"/>
      <c r="X232" s="17"/>
    </row>
    <row r="233" spans="1:24" s="42" customFormat="1" ht="26.25" customHeight="1">
      <c r="A233" s="38" t="s">
        <v>342</v>
      </c>
      <c r="B233" s="40" t="s">
        <v>296</v>
      </c>
      <c r="C233" s="41" t="s">
        <v>89</v>
      </c>
      <c r="D233" s="17"/>
      <c r="E233" s="17"/>
      <c r="F233" s="18"/>
      <c r="G233" s="18"/>
      <c r="H233" s="41" t="s">
        <v>343</v>
      </c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5"/>
      <c r="U233" s="24"/>
      <c r="V233" s="24"/>
      <c r="W233" s="25"/>
      <c r="X233" s="17"/>
    </row>
    <row r="234" spans="1:24" s="42" customFormat="1" ht="26.25" customHeight="1">
      <c r="A234" s="38" t="s">
        <v>344</v>
      </c>
      <c r="B234" s="106" t="s">
        <v>296</v>
      </c>
      <c r="C234" s="41" t="s">
        <v>89</v>
      </c>
      <c r="D234" s="17">
        <v>1500</v>
      </c>
      <c r="E234" s="17">
        <f t="shared" si="24"/>
        <v>0</v>
      </c>
      <c r="F234" s="18"/>
      <c r="G234" s="18"/>
      <c r="H234" s="41" t="s">
        <v>345</v>
      </c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5"/>
      <c r="U234" s="24"/>
      <c r="V234" s="24"/>
      <c r="W234" s="25">
        <f t="shared" si="25"/>
        <v>0</v>
      </c>
      <c r="X234" s="17"/>
    </row>
    <row r="235" spans="1:24" s="42" customFormat="1" ht="26.25" customHeight="1">
      <c r="A235" s="38" t="s">
        <v>346</v>
      </c>
      <c r="B235" s="40" t="s">
        <v>296</v>
      </c>
      <c r="C235" s="41" t="s">
        <v>89</v>
      </c>
      <c r="D235" s="17">
        <v>200</v>
      </c>
      <c r="E235" s="17">
        <f t="shared" si="24"/>
        <v>0</v>
      </c>
      <c r="F235" s="18"/>
      <c r="G235" s="18"/>
      <c r="H235" s="41" t="s">
        <v>347</v>
      </c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5"/>
      <c r="U235" s="24"/>
      <c r="V235" s="24"/>
      <c r="W235" s="25">
        <f t="shared" si="25"/>
        <v>0</v>
      </c>
      <c r="X235" s="17"/>
    </row>
    <row r="236" spans="1:24" s="42" customFormat="1" ht="26.25" customHeight="1">
      <c r="A236" s="38" t="s">
        <v>348</v>
      </c>
      <c r="B236" s="40" t="s">
        <v>296</v>
      </c>
      <c r="C236" s="41" t="s">
        <v>89</v>
      </c>
      <c r="D236" s="17"/>
      <c r="E236" s="17"/>
      <c r="F236" s="18"/>
      <c r="G236" s="18"/>
      <c r="H236" s="41" t="s">
        <v>349</v>
      </c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5"/>
      <c r="U236" s="24"/>
      <c r="V236" s="24"/>
      <c r="W236" s="26"/>
      <c r="X236" s="17"/>
    </row>
    <row r="237" spans="1:24" s="42" customFormat="1" ht="26.25" customHeight="1">
      <c r="A237" s="38" t="s">
        <v>350</v>
      </c>
      <c r="B237" s="40" t="s">
        <v>296</v>
      </c>
      <c r="C237" s="41" t="s">
        <v>89</v>
      </c>
      <c r="D237" s="17"/>
      <c r="E237" s="17"/>
      <c r="F237" s="18"/>
      <c r="G237" s="18"/>
      <c r="H237" s="41" t="s">
        <v>351</v>
      </c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5"/>
      <c r="U237" s="24"/>
      <c r="V237" s="24"/>
      <c r="W237" s="26"/>
      <c r="X237" s="17"/>
    </row>
    <row r="238" spans="1:24" s="42" customFormat="1" ht="26.25" customHeight="1">
      <c r="A238" s="38" t="s">
        <v>352</v>
      </c>
      <c r="B238" s="40" t="s">
        <v>296</v>
      </c>
      <c r="C238" s="41" t="s">
        <v>89</v>
      </c>
      <c r="D238" s="17"/>
      <c r="E238" s="17"/>
      <c r="F238" s="18"/>
      <c r="G238" s="18"/>
      <c r="H238" s="41" t="s">
        <v>321</v>
      </c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5"/>
      <c r="U238" s="24"/>
      <c r="V238" s="24"/>
      <c r="W238" s="26"/>
      <c r="X238" s="17"/>
    </row>
    <row r="239" spans="1:24" s="42" customFormat="1" ht="26.25" customHeight="1">
      <c r="A239" s="38" t="s">
        <v>353</v>
      </c>
      <c r="B239" s="40" t="s">
        <v>296</v>
      </c>
      <c r="C239" s="41" t="s">
        <v>89</v>
      </c>
      <c r="D239" s="17"/>
      <c r="E239" s="17"/>
      <c r="F239" s="18"/>
      <c r="G239" s="18"/>
      <c r="H239" s="41" t="s">
        <v>354</v>
      </c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5"/>
      <c r="U239" s="24"/>
      <c r="V239" s="24"/>
      <c r="W239" s="26"/>
      <c r="X239" s="17"/>
    </row>
    <row r="240" spans="1:24" s="42" customFormat="1" ht="26.25" customHeight="1">
      <c r="A240" s="38" t="s">
        <v>355</v>
      </c>
      <c r="B240" s="40" t="s">
        <v>296</v>
      </c>
      <c r="C240" s="41" t="s">
        <v>89</v>
      </c>
      <c r="D240" s="17"/>
      <c r="E240" s="17"/>
      <c r="F240" s="18"/>
      <c r="G240" s="18"/>
      <c r="H240" s="41" t="s">
        <v>356</v>
      </c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5"/>
      <c r="U240" s="24"/>
      <c r="V240" s="24"/>
      <c r="W240" s="26"/>
      <c r="X240" s="17"/>
    </row>
    <row r="241" spans="1:24" s="42" customFormat="1" ht="26.25" customHeight="1">
      <c r="A241" s="38" t="s">
        <v>357</v>
      </c>
      <c r="B241" s="22" t="s">
        <v>296</v>
      </c>
      <c r="C241" s="17" t="s">
        <v>89</v>
      </c>
      <c r="D241" s="17"/>
      <c r="E241" s="17"/>
      <c r="F241" s="18"/>
      <c r="G241" s="18"/>
      <c r="H241" s="17" t="s">
        <v>358</v>
      </c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45"/>
      <c r="U241" s="24"/>
      <c r="V241" s="24"/>
      <c r="W241" s="26"/>
      <c r="X241" s="17"/>
    </row>
    <row r="242" spans="1:24" s="42" customFormat="1" ht="26.25" customHeight="1">
      <c r="A242" s="38" t="s">
        <v>359</v>
      </c>
      <c r="B242" s="22" t="s">
        <v>360</v>
      </c>
      <c r="C242" s="17" t="s">
        <v>89</v>
      </c>
      <c r="D242" s="17"/>
      <c r="E242" s="17"/>
      <c r="F242" s="18"/>
      <c r="G242" s="18"/>
      <c r="H242" s="17" t="s">
        <v>361</v>
      </c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45"/>
      <c r="U242" s="24"/>
      <c r="V242" s="24"/>
      <c r="W242" s="26"/>
      <c r="X242" s="17"/>
    </row>
    <row r="243" spans="1:24" s="42" customFormat="1" ht="26.25" customHeight="1">
      <c r="A243" s="38" t="s">
        <v>362</v>
      </c>
      <c r="B243" s="22" t="s">
        <v>360</v>
      </c>
      <c r="C243" s="17" t="s">
        <v>89</v>
      </c>
      <c r="D243" s="17"/>
      <c r="E243" s="17"/>
      <c r="F243" s="18"/>
      <c r="G243" s="18"/>
      <c r="H243" s="17" t="s">
        <v>363</v>
      </c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45"/>
      <c r="U243" s="24"/>
      <c r="V243" s="24"/>
      <c r="W243" s="26"/>
      <c r="X243" s="17"/>
    </row>
    <row r="244" spans="1:24" s="42" customFormat="1" ht="26.25" customHeight="1">
      <c r="A244" s="38" t="s">
        <v>364</v>
      </c>
      <c r="B244" s="40" t="s">
        <v>360</v>
      </c>
      <c r="C244" s="41" t="s">
        <v>89</v>
      </c>
      <c r="D244" s="17"/>
      <c r="E244" s="17"/>
      <c r="F244" s="18"/>
      <c r="G244" s="18"/>
      <c r="H244" s="41" t="s">
        <v>365</v>
      </c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5"/>
      <c r="U244" s="24"/>
      <c r="V244" s="24"/>
      <c r="W244" s="26"/>
      <c r="X244" s="17"/>
    </row>
    <row r="245" spans="1:24" s="42" customFormat="1" ht="26.25" customHeight="1">
      <c r="A245" s="38" t="s">
        <v>366</v>
      </c>
      <c r="B245" s="40" t="s">
        <v>360</v>
      </c>
      <c r="C245" s="41" t="s">
        <v>89</v>
      </c>
      <c r="D245" s="17"/>
      <c r="E245" s="17"/>
      <c r="F245" s="18"/>
      <c r="G245" s="18"/>
      <c r="H245" s="41" t="s">
        <v>363</v>
      </c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5"/>
      <c r="U245" s="24"/>
      <c r="V245" s="24"/>
      <c r="W245" s="25"/>
      <c r="X245" s="17"/>
    </row>
    <row r="246" spans="1:24" s="42" customFormat="1" ht="26.25" customHeight="1">
      <c r="A246" s="38" t="s">
        <v>367</v>
      </c>
      <c r="B246" s="40" t="s">
        <v>360</v>
      </c>
      <c r="C246" s="41" t="s">
        <v>89</v>
      </c>
      <c r="D246" s="17"/>
      <c r="E246" s="17"/>
      <c r="F246" s="18"/>
      <c r="G246" s="18"/>
      <c r="H246" s="41" t="s">
        <v>368</v>
      </c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5"/>
      <c r="U246" s="24"/>
      <c r="V246" s="24"/>
      <c r="W246" s="26"/>
      <c r="X246" s="17"/>
    </row>
    <row r="247" spans="1:24" s="42" customFormat="1" ht="26.25" customHeight="1">
      <c r="A247" s="38" t="s">
        <v>369</v>
      </c>
      <c r="B247" s="22" t="s">
        <v>34</v>
      </c>
      <c r="C247" s="17" t="s">
        <v>35</v>
      </c>
      <c r="D247" s="17">
        <v>1</v>
      </c>
      <c r="E247" s="17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45"/>
      <c r="U247" s="24"/>
      <c r="V247" s="24"/>
      <c r="W247" s="25">
        <f>ROUND((U247+V247)*D247,0)</f>
        <v>0</v>
      </c>
      <c r="X247" s="17"/>
    </row>
    <row r="248" spans="1:24" s="42" customFormat="1" ht="26.25" customHeight="1">
      <c r="A248" s="21" t="s">
        <v>80</v>
      </c>
      <c r="B248" s="22" t="s">
        <v>370</v>
      </c>
      <c r="C248" s="17"/>
      <c r="D248" s="17"/>
      <c r="E248" s="17"/>
      <c r="F248" s="18"/>
      <c r="G248" s="18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45"/>
      <c r="U248" s="24"/>
      <c r="V248" s="24"/>
      <c r="W248" s="25"/>
      <c r="X248" s="17"/>
    </row>
    <row r="249" spans="1:24" s="42" customFormat="1" ht="26.25" customHeight="1">
      <c r="A249" s="21">
        <v>1</v>
      </c>
      <c r="B249" s="40" t="s">
        <v>371</v>
      </c>
      <c r="C249" s="41" t="s">
        <v>89</v>
      </c>
      <c r="D249" s="17"/>
      <c r="E249" s="17"/>
      <c r="F249" s="18"/>
      <c r="G249" s="18"/>
      <c r="H249" s="41" t="s">
        <v>372</v>
      </c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5"/>
      <c r="U249" s="24"/>
      <c r="V249" s="24"/>
      <c r="W249" s="26"/>
      <c r="X249" s="17"/>
    </row>
    <row r="250" spans="1:24" s="42" customFormat="1" ht="26.25" customHeight="1">
      <c r="A250" s="38">
        <v>2</v>
      </c>
      <c r="B250" s="22" t="s">
        <v>371</v>
      </c>
      <c r="C250" s="17" t="s">
        <v>89</v>
      </c>
      <c r="D250" s="17"/>
      <c r="E250" s="17"/>
      <c r="F250" s="18"/>
      <c r="G250" s="18"/>
      <c r="H250" s="17" t="s">
        <v>373</v>
      </c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45"/>
      <c r="U250" s="24"/>
      <c r="V250" s="24"/>
      <c r="W250" s="26"/>
      <c r="X250" s="17"/>
    </row>
    <row r="251" spans="1:24" s="42" customFormat="1" ht="26.25" customHeight="1">
      <c r="A251" s="21">
        <v>3</v>
      </c>
      <c r="B251" s="40" t="s">
        <v>370</v>
      </c>
      <c r="C251" s="41" t="s">
        <v>89</v>
      </c>
      <c r="D251" s="17"/>
      <c r="E251" s="17"/>
      <c r="F251" s="18"/>
      <c r="G251" s="18"/>
      <c r="H251" s="41" t="s">
        <v>374</v>
      </c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5"/>
      <c r="U251" s="24"/>
      <c r="V251" s="24"/>
      <c r="W251" s="25"/>
      <c r="X251" s="17"/>
    </row>
    <row r="252" spans="1:24" s="42" customFormat="1" ht="26.25" customHeight="1">
      <c r="A252" s="38">
        <v>4</v>
      </c>
      <c r="B252" s="22" t="s">
        <v>375</v>
      </c>
      <c r="C252" s="17" t="s">
        <v>89</v>
      </c>
      <c r="D252" s="17"/>
      <c r="E252" s="17"/>
      <c r="F252" s="18"/>
      <c r="G252" s="18"/>
      <c r="H252" s="17" t="s">
        <v>376</v>
      </c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45"/>
      <c r="U252" s="24"/>
      <c r="V252" s="24"/>
      <c r="W252" s="25"/>
      <c r="X252" s="17"/>
    </row>
    <row r="253" spans="1:24" s="42" customFormat="1" ht="26.25" customHeight="1">
      <c r="A253" s="21">
        <v>5</v>
      </c>
      <c r="B253" s="22" t="s">
        <v>371</v>
      </c>
      <c r="C253" s="17" t="s">
        <v>89</v>
      </c>
      <c r="D253" s="17">
        <v>7000</v>
      </c>
      <c r="E253" s="17">
        <f t="shared" si="24"/>
        <v>0</v>
      </c>
      <c r="F253" s="18"/>
      <c r="G253" s="18"/>
      <c r="H253" s="17" t="s">
        <v>373</v>
      </c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45"/>
      <c r="U253" s="24"/>
      <c r="V253" s="24"/>
      <c r="W253" s="25">
        <f>ROUND((U253+V253)*D253,0)</f>
        <v>0</v>
      </c>
      <c r="X253" s="17"/>
    </row>
    <row r="254" spans="1:24" s="42" customFormat="1" ht="26.25" customHeight="1">
      <c r="A254" s="38" t="s">
        <v>156</v>
      </c>
      <c r="B254" s="22" t="s">
        <v>34</v>
      </c>
      <c r="C254" s="17" t="s">
        <v>35</v>
      </c>
      <c r="D254" s="17">
        <v>1</v>
      </c>
      <c r="E254" s="17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45"/>
      <c r="U254" s="24"/>
      <c r="V254" s="24"/>
      <c r="W254" s="25">
        <f>ROUND((U254+V254)*D254,0)</f>
        <v>0</v>
      </c>
      <c r="X254" s="17"/>
    </row>
    <row r="255" spans="1:24" s="42" customFormat="1" ht="26.25" customHeight="1">
      <c r="A255" s="21" t="s">
        <v>86</v>
      </c>
      <c r="B255" s="22" t="s">
        <v>377</v>
      </c>
      <c r="C255" s="46"/>
      <c r="D255" s="17"/>
      <c r="E255" s="17"/>
      <c r="F255" s="18"/>
      <c r="G255" s="18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45"/>
      <c r="U255" s="24"/>
      <c r="V255" s="24"/>
      <c r="W255" s="26"/>
      <c r="X255" s="17"/>
    </row>
    <row r="256" spans="1:24" s="42" customFormat="1" ht="26.25" customHeight="1">
      <c r="A256" s="38">
        <v>1</v>
      </c>
      <c r="B256" s="22" t="s">
        <v>378</v>
      </c>
      <c r="C256" s="17" t="s">
        <v>89</v>
      </c>
      <c r="D256" s="17"/>
      <c r="E256" s="17"/>
      <c r="F256" s="18"/>
      <c r="G256" s="18"/>
      <c r="H256" s="17" t="s">
        <v>379</v>
      </c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45"/>
      <c r="U256" s="24"/>
      <c r="V256" s="24"/>
      <c r="W256" s="26"/>
      <c r="X256" s="17"/>
    </row>
    <row r="257" spans="1:24" s="42" customFormat="1" ht="26.25" customHeight="1">
      <c r="A257" s="38">
        <f t="shared" ref="A257:A267" si="26">A256+1</f>
        <v>2</v>
      </c>
      <c r="B257" s="22" t="s">
        <v>378</v>
      </c>
      <c r="C257" s="17" t="s">
        <v>89</v>
      </c>
      <c r="D257" s="17"/>
      <c r="E257" s="17"/>
      <c r="F257" s="18"/>
      <c r="G257" s="18"/>
      <c r="H257" s="17" t="s">
        <v>380</v>
      </c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45"/>
      <c r="U257" s="24"/>
      <c r="V257" s="24"/>
      <c r="W257" s="26"/>
      <c r="X257" s="17"/>
    </row>
    <row r="258" spans="1:24" s="42" customFormat="1" ht="26.25" customHeight="1">
      <c r="A258" s="38">
        <f t="shared" si="26"/>
        <v>3</v>
      </c>
      <c r="B258" s="22" t="s">
        <v>378</v>
      </c>
      <c r="C258" s="17" t="s">
        <v>89</v>
      </c>
      <c r="D258" s="17"/>
      <c r="E258" s="17"/>
      <c r="F258" s="18"/>
      <c r="G258" s="18"/>
      <c r="H258" s="17" t="s">
        <v>381</v>
      </c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45"/>
      <c r="U258" s="24"/>
      <c r="V258" s="24"/>
      <c r="W258" s="26"/>
      <c r="X258" s="17"/>
    </row>
    <row r="259" spans="1:24" s="42" customFormat="1" ht="26.25" customHeight="1">
      <c r="A259" s="38">
        <f t="shared" si="26"/>
        <v>4</v>
      </c>
      <c r="B259" s="22" t="s">
        <v>378</v>
      </c>
      <c r="C259" s="17" t="s">
        <v>89</v>
      </c>
      <c r="D259" s="17"/>
      <c r="E259" s="17"/>
      <c r="F259" s="18"/>
      <c r="G259" s="18"/>
      <c r="H259" s="17" t="s">
        <v>382</v>
      </c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45"/>
      <c r="U259" s="24"/>
      <c r="V259" s="24"/>
      <c r="W259" s="26"/>
      <c r="X259" s="17"/>
    </row>
    <row r="260" spans="1:24" s="42" customFormat="1" ht="26.25" customHeight="1">
      <c r="A260" s="38">
        <f t="shared" si="26"/>
        <v>5</v>
      </c>
      <c r="B260" s="22" t="s">
        <v>378</v>
      </c>
      <c r="C260" s="17" t="s">
        <v>89</v>
      </c>
      <c r="D260" s="17"/>
      <c r="E260" s="17"/>
      <c r="F260" s="18"/>
      <c r="G260" s="18"/>
      <c r="H260" s="17" t="s">
        <v>383</v>
      </c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45"/>
      <c r="U260" s="24"/>
      <c r="V260" s="24"/>
      <c r="W260" s="25"/>
      <c r="X260" s="17"/>
    </row>
    <row r="261" spans="1:24" s="42" customFormat="1" ht="26.25" customHeight="1">
      <c r="A261" s="21">
        <f t="shared" si="26"/>
        <v>6</v>
      </c>
      <c r="B261" s="40" t="s">
        <v>378</v>
      </c>
      <c r="C261" s="47" t="s">
        <v>89</v>
      </c>
      <c r="D261" s="17"/>
      <c r="E261" s="17"/>
      <c r="F261" s="18"/>
      <c r="G261" s="18"/>
      <c r="H261" s="41" t="s">
        <v>384</v>
      </c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5"/>
      <c r="U261" s="24"/>
      <c r="V261" s="24"/>
      <c r="W261" s="26"/>
      <c r="X261" s="17"/>
    </row>
    <row r="262" spans="1:24" s="42" customFormat="1" ht="26.25" customHeight="1">
      <c r="A262" s="21">
        <f t="shared" si="26"/>
        <v>7</v>
      </c>
      <c r="B262" s="40" t="s">
        <v>378</v>
      </c>
      <c r="C262" s="47" t="s">
        <v>89</v>
      </c>
      <c r="D262" s="17">
        <v>412</v>
      </c>
      <c r="E262" s="17">
        <f t="shared" si="24"/>
        <v>0</v>
      </c>
      <c r="F262" s="18"/>
      <c r="G262" s="18"/>
      <c r="H262" s="41" t="s">
        <v>385</v>
      </c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5"/>
      <c r="U262" s="24"/>
      <c r="V262" s="24"/>
      <c r="W262" s="25">
        <f t="shared" ref="W262:W268" si="27">ROUND((U262+V262)*D262,0)</f>
        <v>0</v>
      </c>
      <c r="X262" s="17"/>
    </row>
    <row r="263" spans="1:24" s="42" customFormat="1" ht="26.25" customHeight="1">
      <c r="A263" s="21">
        <f t="shared" si="26"/>
        <v>8</v>
      </c>
      <c r="B263" s="40" t="s">
        <v>378</v>
      </c>
      <c r="C263" s="47" t="s">
        <v>89</v>
      </c>
      <c r="D263" s="17"/>
      <c r="E263" s="17"/>
      <c r="F263" s="18"/>
      <c r="G263" s="18"/>
      <c r="H263" s="41" t="s">
        <v>386</v>
      </c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5"/>
      <c r="U263" s="24"/>
      <c r="V263" s="24"/>
      <c r="W263" s="26"/>
      <c r="X263" s="17"/>
    </row>
    <row r="264" spans="1:24" s="42" customFormat="1" ht="26.25" customHeight="1">
      <c r="A264" s="21">
        <f t="shared" si="26"/>
        <v>9</v>
      </c>
      <c r="B264" s="40" t="s">
        <v>378</v>
      </c>
      <c r="C264" s="47" t="s">
        <v>89</v>
      </c>
      <c r="D264" s="17"/>
      <c r="E264" s="17"/>
      <c r="F264" s="18"/>
      <c r="G264" s="18"/>
      <c r="H264" s="41" t="s">
        <v>387</v>
      </c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5"/>
      <c r="U264" s="24"/>
      <c r="V264" s="24"/>
      <c r="W264" s="26"/>
      <c r="X264" s="17"/>
    </row>
    <row r="265" spans="1:24" s="42" customFormat="1" ht="26.25" customHeight="1">
      <c r="A265" s="21">
        <f t="shared" si="26"/>
        <v>10</v>
      </c>
      <c r="B265" s="40" t="s">
        <v>378</v>
      </c>
      <c r="C265" s="47" t="s">
        <v>89</v>
      </c>
      <c r="D265" s="17"/>
      <c r="E265" s="17"/>
      <c r="F265" s="18"/>
      <c r="G265" s="18"/>
      <c r="H265" s="41" t="s">
        <v>388</v>
      </c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5"/>
      <c r="U265" s="24"/>
      <c r="V265" s="24"/>
      <c r="W265" s="25"/>
      <c r="X265" s="17"/>
    </row>
    <row r="266" spans="1:24" s="42" customFormat="1" ht="26.25" customHeight="1">
      <c r="A266" s="21">
        <f t="shared" si="26"/>
        <v>11</v>
      </c>
      <c r="B266" s="40" t="s">
        <v>378</v>
      </c>
      <c r="C266" s="47" t="s">
        <v>89</v>
      </c>
      <c r="D266" s="17"/>
      <c r="E266" s="17"/>
      <c r="F266" s="18"/>
      <c r="G266" s="18"/>
      <c r="H266" s="41" t="s">
        <v>389</v>
      </c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5"/>
      <c r="U266" s="24"/>
      <c r="V266" s="24"/>
      <c r="W266" s="25"/>
      <c r="X266" s="17"/>
    </row>
    <row r="267" spans="1:24" s="42" customFormat="1" ht="26.25" customHeight="1">
      <c r="A267" s="21">
        <f t="shared" si="26"/>
        <v>12</v>
      </c>
      <c r="B267" s="40" t="s">
        <v>378</v>
      </c>
      <c r="C267" s="47" t="s">
        <v>89</v>
      </c>
      <c r="D267" s="17">
        <v>13409</v>
      </c>
      <c r="E267" s="17">
        <f t="shared" ref="E267:E328" si="28">SUM(I267:S267)</f>
        <v>0</v>
      </c>
      <c r="F267" s="18"/>
      <c r="G267" s="18"/>
      <c r="H267" s="41" t="s">
        <v>390</v>
      </c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5"/>
      <c r="U267" s="24"/>
      <c r="V267" s="24"/>
      <c r="W267" s="25">
        <f t="shared" si="27"/>
        <v>0</v>
      </c>
      <c r="X267" s="17"/>
    </row>
    <row r="268" spans="1:24" s="42" customFormat="1" ht="26.25" customHeight="1">
      <c r="A268" s="21"/>
      <c r="B268" s="40" t="s">
        <v>378</v>
      </c>
      <c r="C268" s="47" t="s">
        <v>89</v>
      </c>
      <c r="D268" s="17">
        <v>3400</v>
      </c>
      <c r="E268" s="17">
        <f t="shared" si="28"/>
        <v>0</v>
      </c>
      <c r="F268" s="18"/>
      <c r="G268" s="18"/>
      <c r="H268" s="41" t="s">
        <v>391</v>
      </c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5"/>
      <c r="U268" s="24"/>
      <c r="V268" s="24"/>
      <c r="W268" s="25">
        <f t="shared" si="27"/>
        <v>0</v>
      </c>
      <c r="X268" s="17"/>
    </row>
    <row r="269" spans="1:24" s="42" customFormat="1" ht="26.25" customHeight="1">
      <c r="A269" s="21">
        <f>A267+1</f>
        <v>13</v>
      </c>
      <c r="B269" s="22" t="s">
        <v>392</v>
      </c>
      <c r="C269" s="46" t="s">
        <v>89</v>
      </c>
      <c r="D269" s="17"/>
      <c r="E269" s="17"/>
      <c r="F269" s="18"/>
      <c r="G269" s="18"/>
      <c r="H269" s="17" t="s">
        <v>393</v>
      </c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45"/>
      <c r="U269" s="24"/>
      <c r="V269" s="24"/>
      <c r="W269" s="26"/>
      <c r="X269" s="17"/>
    </row>
    <row r="270" spans="1:24" s="42" customFormat="1" ht="26.25" customHeight="1">
      <c r="A270" s="21">
        <f t="shared" ref="A270:A275" si="29">A269+1</f>
        <v>14</v>
      </c>
      <c r="B270" s="22" t="s">
        <v>392</v>
      </c>
      <c r="C270" s="46" t="s">
        <v>89</v>
      </c>
      <c r="D270" s="17"/>
      <c r="E270" s="17"/>
      <c r="F270" s="18"/>
      <c r="G270" s="18"/>
      <c r="H270" s="41" t="s">
        <v>394</v>
      </c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5"/>
      <c r="U270" s="24"/>
      <c r="V270" s="24"/>
      <c r="W270" s="26"/>
      <c r="X270" s="17"/>
    </row>
    <row r="271" spans="1:24" s="42" customFormat="1" ht="26.25" customHeight="1">
      <c r="A271" s="21">
        <f t="shared" si="29"/>
        <v>15</v>
      </c>
      <c r="B271" s="22" t="s">
        <v>392</v>
      </c>
      <c r="C271" s="46" t="s">
        <v>89</v>
      </c>
      <c r="D271" s="17"/>
      <c r="E271" s="17"/>
      <c r="F271" s="18"/>
      <c r="G271" s="18"/>
      <c r="H271" s="41" t="s">
        <v>395</v>
      </c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5"/>
      <c r="U271" s="24"/>
      <c r="V271" s="24"/>
      <c r="W271" s="26"/>
      <c r="X271" s="17"/>
    </row>
    <row r="272" spans="1:24" s="42" customFormat="1" ht="26.25" customHeight="1">
      <c r="A272" s="21">
        <f t="shared" si="29"/>
        <v>16</v>
      </c>
      <c r="B272" s="22" t="s">
        <v>392</v>
      </c>
      <c r="C272" s="46" t="s">
        <v>89</v>
      </c>
      <c r="D272" s="17"/>
      <c r="E272" s="17"/>
      <c r="F272" s="18"/>
      <c r="G272" s="18"/>
      <c r="H272" s="41" t="s">
        <v>396</v>
      </c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5"/>
      <c r="U272" s="24"/>
      <c r="V272" s="24"/>
      <c r="W272" s="26"/>
      <c r="X272" s="17"/>
    </row>
    <row r="273" spans="1:24" s="42" customFormat="1" ht="26.25" customHeight="1">
      <c r="A273" s="21">
        <f t="shared" si="29"/>
        <v>17</v>
      </c>
      <c r="B273" s="22" t="s">
        <v>392</v>
      </c>
      <c r="C273" s="46" t="s">
        <v>89</v>
      </c>
      <c r="D273" s="17"/>
      <c r="E273" s="17"/>
      <c r="F273" s="18"/>
      <c r="G273" s="18"/>
      <c r="H273" s="41" t="s">
        <v>397</v>
      </c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5"/>
      <c r="U273" s="24"/>
      <c r="V273" s="24"/>
      <c r="W273" s="25"/>
      <c r="X273" s="17"/>
    </row>
    <row r="274" spans="1:24" s="42" customFormat="1" ht="26.25" customHeight="1">
      <c r="A274" s="21">
        <f t="shared" si="29"/>
        <v>18</v>
      </c>
      <c r="B274" s="22" t="s">
        <v>392</v>
      </c>
      <c r="C274" s="46" t="s">
        <v>89</v>
      </c>
      <c r="D274" s="17"/>
      <c r="E274" s="17"/>
      <c r="F274" s="18"/>
      <c r="G274" s="18"/>
      <c r="H274" s="41" t="s">
        <v>398</v>
      </c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5"/>
      <c r="U274" s="24"/>
      <c r="V274" s="24"/>
      <c r="W274" s="26"/>
      <c r="X274" s="17"/>
    </row>
    <row r="275" spans="1:24" s="42" customFormat="1" ht="26.25" customHeight="1">
      <c r="A275" s="21">
        <f t="shared" si="29"/>
        <v>19</v>
      </c>
      <c r="B275" s="22" t="s">
        <v>34</v>
      </c>
      <c r="C275" s="17" t="s">
        <v>35</v>
      </c>
      <c r="D275" s="17">
        <v>1</v>
      </c>
      <c r="E275" s="17">
        <f t="shared" si="28"/>
        <v>0</v>
      </c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45"/>
      <c r="U275" s="24"/>
      <c r="V275" s="24"/>
      <c r="W275" s="25">
        <f t="shared" ref="W275:W279" si="30">ROUND((U275+V275)*D275,0)</f>
        <v>0</v>
      </c>
      <c r="X275" s="17"/>
    </row>
    <row r="276" spans="1:24" s="42" customFormat="1" ht="26.25" customHeight="1">
      <c r="A276" s="21" t="s">
        <v>96</v>
      </c>
      <c r="B276" s="22" t="s">
        <v>399</v>
      </c>
      <c r="C276" s="17"/>
      <c r="D276" s="17"/>
      <c r="E276" s="17"/>
      <c r="F276" s="18"/>
      <c r="G276" s="18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45"/>
      <c r="U276" s="24"/>
      <c r="V276" s="24"/>
      <c r="W276" s="25"/>
      <c r="X276" s="17"/>
    </row>
    <row r="277" spans="1:24" s="42" customFormat="1" ht="26.25" customHeight="1">
      <c r="A277" s="38">
        <v>1</v>
      </c>
      <c r="B277" s="22" t="s">
        <v>400</v>
      </c>
      <c r="C277" s="17" t="s">
        <v>89</v>
      </c>
      <c r="D277" s="17">
        <v>4700</v>
      </c>
      <c r="E277" s="17">
        <f t="shared" si="28"/>
        <v>0</v>
      </c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45"/>
      <c r="U277" s="24"/>
      <c r="V277" s="24"/>
      <c r="W277" s="25">
        <f t="shared" si="30"/>
        <v>0</v>
      </c>
      <c r="X277" s="17"/>
    </row>
    <row r="278" spans="1:24" s="42" customFormat="1" ht="26.25" customHeight="1">
      <c r="A278" s="21">
        <v>2</v>
      </c>
      <c r="B278" s="22" t="s">
        <v>401</v>
      </c>
      <c r="C278" s="17" t="s">
        <v>89</v>
      </c>
      <c r="D278" s="17">
        <v>800</v>
      </c>
      <c r="E278" s="17">
        <f t="shared" si="28"/>
        <v>0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  <c r="T278" s="45"/>
      <c r="U278" s="24"/>
      <c r="V278" s="24"/>
      <c r="W278" s="25">
        <f t="shared" si="30"/>
        <v>0</v>
      </c>
      <c r="X278" s="17"/>
    </row>
    <row r="279" spans="1:24" s="42" customFormat="1" ht="26.25" customHeight="1">
      <c r="A279" s="38">
        <v>3</v>
      </c>
      <c r="B279" s="22" t="s">
        <v>402</v>
      </c>
      <c r="C279" s="17" t="s">
        <v>89</v>
      </c>
      <c r="D279" s="17">
        <v>1750</v>
      </c>
      <c r="E279" s="17">
        <f t="shared" si="28"/>
        <v>0</v>
      </c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  <c r="T279" s="45"/>
      <c r="U279" s="24"/>
      <c r="V279" s="24"/>
      <c r="W279" s="25">
        <f t="shared" si="30"/>
        <v>0</v>
      </c>
      <c r="X279" s="17"/>
    </row>
    <row r="280" spans="1:24" s="42" customFormat="1" ht="26.25" customHeight="1">
      <c r="A280" s="21">
        <v>4</v>
      </c>
      <c r="B280" s="22" t="s">
        <v>403</v>
      </c>
      <c r="C280" s="17" t="s">
        <v>89</v>
      </c>
      <c r="D280" s="17"/>
      <c r="E280" s="17"/>
      <c r="F280" s="18"/>
      <c r="G280" s="18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45"/>
      <c r="U280" s="24"/>
      <c r="V280" s="24"/>
      <c r="W280" s="25"/>
      <c r="X280" s="17"/>
    </row>
    <row r="281" spans="1:24" s="42" customFormat="1" ht="26.25" customHeight="1">
      <c r="A281" s="21">
        <v>5</v>
      </c>
      <c r="B281" s="22" t="s">
        <v>404</v>
      </c>
      <c r="C281" s="46" t="s">
        <v>89</v>
      </c>
      <c r="D281" s="17"/>
      <c r="E281" s="17"/>
      <c r="F281" s="18"/>
      <c r="G281" s="18"/>
      <c r="H281" s="48"/>
      <c r="I281" s="48"/>
      <c r="J281" s="48"/>
      <c r="K281" s="48"/>
      <c r="L281" s="48"/>
      <c r="M281" s="48"/>
      <c r="N281" s="48"/>
      <c r="O281" s="48"/>
      <c r="P281" s="48"/>
      <c r="Q281" s="48"/>
      <c r="R281" s="48"/>
      <c r="S281" s="48"/>
      <c r="T281" s="45"/>
      <c r="U281" s="24"/>
      <c r="V281" s="24"/>
      <c r="W281" s="26"/>
      <c r="X281" s="17"/>
    </row>
    <row r="282" spans="1:24" s="42" customFormat="1" ht="26.25" customHeight="1">
      <c r="A282" s="21">
        <v>6</v>
      </c>
      <c r="B282" s="22" t="s">
        <v>405</v>
      </c>
      <c r="C282" s="17" t="s">
        <v>406</v>
      </c>
      <c r="D282" s="17">
        <v>15</v>
      </c>
      <c r="E282" s="17">
        <f t="shared" si="28"/>
        <v>0</v>
      </c>
      <c r="F282" s="18"/>
      <c r="G282" s="18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45"/>
      <c r="U282" s="24"/>
      <c r="V282" s="24"/>
      <c r="W282" s="25">
        <f t="shared" ref="W282:W289" si="31">ROUND((U282+V282)*D282,0)</f>
        <v>0</v>
      </c>
      <c r="X282" s="17"/>
    </row>
    <row r="283" spans="1:24" s="42" customFormat="1" ht="26.25" customHeight="1">
      <c r="A283" s="21">
        <v>7</v>
      </c>
      <c r="B283" s="22" t="s">
        <v>34</v>
      </c>
      <c r="C283" s="17" t="s">
        <v>35</v>
      </c>
      <c r="D283" s="17">
        <v>1</v>
      </c>
      <c r="E283" s="17">
        <f t="shared" si="28"/>
        <v>0</v>
      </c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8"/>
      <c r="T283" s="45"/>
      <c r="U283" s="24"/>
      <c r="V283" s="24"/>
      <c r="W283" s="25">
        <f t="shared" si="31"/>
        <v>0</v>
      </c>
      <c r="X283" s="17"/>
    </row>
    <row r="284" spans="1:24" s="42" customFormat="1" ht="45.9" customHeight="1">
      <c r="A284" s="21" t="s">
        <v>407</v>
      </c>
      <c r="B284" s="22" t="s">
        <v>408</v>
      </c>
      <c r="C284" s="17"/>
      <c r="D284" s="17"/>
      <c r="E284" s="17"/>
      <c r="F284" s="18"/>
      <c r="G284" s="18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45"/>
      <c r="U284" s="24"/>
      <c r="V284" s="24"/>
      <c r="W284" s="25"/>
      <c r="X284" s="17"/>
    </row>
    <row r="285" spans="1:24" s="42" customFormat="1" ht="39" customHeight="1">
      <c r="A285" s="21">
        <v>1</v>
      </c>
      <c r="B285" s="22" t="s">
        <v>409</v>
      </c>
      <c r="C285" s="17" t="s">
        <v>89</v>
      </c>
      <c r="D285" s="17">
        <v>3600</v>
      </c>
      <c r="E285" s="17">
        <f t="shared" si="28"/>
        <v>0</v>
      </c>
      <c r="F285" s="18"/>
      <c r="G285" s="18"/>
      <c r="H285" s="17" t="s">
        <v>410</v>
      </c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45"/>
      <c r="U285" s="24"/>
      <c r="V285" s="24"/>
      <c r="W285" s="25">
        <f t="shared" si="31"/>
        <v>0</v>
      </c>
      <c r="X285" s="17" t="s">
        <v>411</v>
      </c>
    </row>
    <row r="286" spans="1:24" s="42" customFormat="1" ht="26.25" customHeight="1">
      <c r="A286" s="21">
        <v>2</v>
      </c>
      <c r="B286" s="22" t="s">
        <v>412</v>
      </c>
      <c r="C286" s="17" t="s">
        <v>413</v>
      </c>
      <c r="D286" s="17">
        <v>3600</v>
      </c>
      <c r="E286" s="17">
        <f t="shared" si="28"/>
        <v>0</v>
      </c>
      <c r="F286" s="18"/>
      <c r="G286" s="18"/>
      <c r="H286" s="18"/>
      <c r="I286" s="18"/>
      <c r="J286" s="18"/>
      <c r="K286" s="18"/>
      <c r="L286" s="18"/>
      <c r="M286" s="18"/>
      <c r="N286" s="29"/>
      <c r="O286" s="29"/>
      <c r="P286" s="29"/>
      <c r="Q286" s="29"/>
      <c r="R286" s="29"/>
      <c r="S286" s="29"/>
      <c r="T286" s="45"/>
      <c r="U286" s="24"/>
      <c r="V286" s="24"/>
      <c r="W286" s="25">
        <f t="shared" si="31"/>
        <v>0</v>
      </c>
      <c r="X286" s="17" t="s">
        <v>414</v>
      </c>
    </row>
    <row r="287" spans="1:24" s="42" customFormat="1" ht="26.25" customHeight="1">
      <c r="A287" s="21">
        <v>3</v>
      </c>
      <c r="B287" s="22" t="s">
        <v>415</v>
      </c>
      <c r="C287" s="17" t="s">
        <v>413</v>
      </c>
      <c r="D287" s="17">
        <v>300</v>
      </c>
      <c r="E287" s="17">
        <f t="shared" si="28"/>
        <v>0</v>
      </c>
      <c r="F287" s="18"/>
      <c r="G287" s="18"/>
      <c r="H287" s="17" t="s">
        <v>416</v>
      </c>
      <c r="I287" s="17"/>
      <c r="J287" s="17"/>
      <c r="K287" s="17"/>
      <c r="L287" s="17"/>
      <c r="M287" s="17"/>
      <c r="N287" s="29"/>
      <c r="O287" s="29"/>
      <c r="P287" s="29"/>
      <c r="Q287" s="29"/>
      <c r="R287" s="29"/>
      <c r="S287" s="29"/>
      <c r="T287" s="45"/>
      <c r="U287" s="24"/>
      <c r="V287" s="24"/>
      <c r="W287" s="25">
        <f t="shared" si="31"/>
        <v>0</v>
      </c>
      <c r="X287" s="17" t="s">
        <v>414</v>
      </c>
    </row>
    <row r="288" spans="1:24" s="42" customFormat="1" ht="26.25" customHeight="1">
      <c r="A288" s="21">
        <v>4</v>
      </c>
      <c r="B288" s="22" t="s">
        <v>417</v>
      </c>
      <c r="C288" s="17" t="s">
        <v>413</v>
      </c>
      <c r="D288" s="17">
        <v>20628</v>
      </c>
      <c r="E288" s="17">
        <f t="shared" si="28"/>
        <v>0</v>
      </c>
      <c r="F288" s="18"/>
      <c r="G288" s="18"/>
      <c r="H288" s="17" t="s">
        <v>418</v>
      </c>
      <c r="I288" s="17"/>
      <c r="J288" s="17"/>
      <c r="K288" s="17"/>
      <c r="L288" s="17"/>
      <c r="M288" s="17"/>
      <c r="N288" s="29"/>
      <c r="O288" s="29"/>
      <c r="P288" s="29"/>
      <c r="Q288" s="29"/>
      <c r="R288" s="29"/>
      <c r="S288" s="29"/>
      <c r="T288" s="45"/>
      <c r="U288" s="24"/>
      <c r="V288" s="24"/>
      <c r="W288" s="25">
        <f t="shared" si="31"/>
        <v>0</v>
      </c>
      <c r="X288" s="17" t="s">
        <v>414</v>
      </c>
    </row>
    <row r="289" spans="1:24" s="42" customFormat="1" ht="26.25" customHeight="1">
      <c r="A289" s="21">
        <v>5</v>
      </c>
      <c r="B289" s="22" t="s">
        <v>34</v>
      </c>
      <c r="C289" s="17" t="s">
        <v>35</v>
      </c>
      <c r="D289" s="17">
        <v>1</v>
      </c>
      <c r="E289" s="17"/>
      <c r="F289" s="18"/>
      <c r="G289" s="18"/>
      <c r="H289" s="18"/>
      <c r="I289" s="18"/>
      <c r="J289" s="18"/>
      <c r="K289" s="18"/>
      <c r="L289" s="18"/>
      <c r="M289" s="18"/>
      <c r="N289" s="29"/>
      <c r="O289" s="29"/>
      <c r="P289" s="29"/>
      <c r="Q289" s="29"/>
      <c r="R289" s="29"/>
      <c r="S289" s="29"/>
      <c r="T289" s="45"/>
      <c r="U289" s="24"/>
      <c r="V289" s="24"/>
      <c r="W289" s="25">
        <f t="shared" si="31"/>
        <v>0</v>
      </c>
      <c r="X289" s="17"/>
    </row>
    <row r="290" spans="1:24" s="42" customFormat="1" ht="26.25" customHeight="1">
      <c r="A290" s="21" t="s">
        <v>419</v>
      </c>
      <c r="B290" s="22" t="s">
        <v>420</v>
      </c>
      <c r="C290" s="17" t="s">
        <v>421</v>
      </c>
      <c r="D290" s="17"/>
      <c r="E290" s="17"/>
      <c r="F290" s="18"/>
      <c r="G290" s="18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45"/>
      <c r="U290" s="24"/>
      <c r="V290" s="24"/>
      <c r="W290" s="25"/>
      <c r="X290" s="17"/>
    </row>
    <row r="291" spans="1:24" s="42" customFormat="1" ht="26.25" customHeight="1">
      <c r="A291" s="21">
        <v>1</v>
      </c>
      <c r="B291" s="22" t="s">
        <v>422</v>
      </c>
      <c r="C291" s="17" t="s">
        <v>421</v>
      </c>
      <c r="D291" s="17">
        <v>43</v>
      </c>
      <c r="E291" s="17">
        <f t="shared" si="28"/>
        <v>0</v>
      </c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8"/>
      <c r="T291" s="45"/>
      <c r="U291" s="24"/>
      <c r="V291" s="24"/>
      <c r="W291" s="25">
        <f t="shared" ref="W291:W294" si="32">ROUND((U291+V291)*D291,0)</f>
        <v>0</v>
      </c>
      <c r="X291" s="17" t="s">
        <v>411</v>
      </c>
    </row>
    <row r="292" spans="1:24" s="42" customFormat="1" ht="26.25" customHeight="1">
      <c r="A292" s="38">
        <v>2</v>
      </c>
      <c r="B292" s="22" t="s">
        <v>423</v>
      </c>
      <c r="C292" s="17" t="s">
        <v>421</v>
      </c>
      <c r="D292" s="17"/>
      <c r="E292" s="17"/>
      <c r="F292" s="18"/>
      <c r="G292" s="18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45"/>
      <c r="U292" s="24"/>
      <c r="V292" s="24"/>
      <c r="W292" s="26"/>
      <c r="X292" s="17" t="s">
        <v>411</v>
      </c>
    </row>
    <row r="293" spans="1:24" s="42" customFormat="1" ht="30" customHeight="1">
      <c r="A293" s="21">
        <v>3</v>
      </c>
      <c r="B293" s="22" t="s">
        <v>424</v>
      </c>
      <c r="C293" s="17" t="s">
        <v>421</v>
      </c>
      <c r="D293" s="17">
        <v>78</v>
      </c>
      <c r="E293" s="17">
        <f t="shared" si="28"/>
        <v>0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45"/>
      <c r="U293" s="24"/>
      <c r="V293" s="24"/>
      <c r="W293" s="25">
        <f t="shared" si="32"/>
        <v>0</v>
      </c>
      <c r="X293" s="17" t="s">
        <v>411</v>
      </c>
    </row>
    <row r="294" spans="1:24" s="42" customFormat="1" ht="26.25" customHeight="1">
      <c r="A294" s="21" t="s">
        <v>425</v>
      </c>
      <c r="B294" s="22" t="s">
        <v>426</v>
      </c>
      <c r="C294" s="17" t="s">
        <v>427</v>
      </c>
      <c r="D294" s="17">
        <v>300</v>
      </c>
      <c r="E294" s="17">
        <f t="shared" si="28"/>
        <v>0</v>
      </c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45"/>
      <c r="U294" s="24"/>
      <c r="V294" s="24"/>
      <c r="W294" s="25">
        <f t="shared" si="32"/>
        <v>0</v>
      </c>
      <c r="X294" s="17"/>
    </row>
    <row r="295" spans="1:24" s="42" customFormat="1" ht="26.25" customHeight="1">
      <c r="A295" s="49">
        <v>208</v>
      </c>
      <c r="B295" s="16" t="s">
        <v>428</v>
      </c>
      <c r="C295" s="17"/>
      <c r="D295" s="17"/>
      <c r="E295" s="17"/>
      <c r="F295" s="18"/>
      <c r="G295" s="18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45"/>
      <c r="U295" s="24"/>
      <c r="V295" s="24"/>
      <c r="W295" s="26"/>
      <c r="X295" s="17"/>
    </row>
    <row r="296" spans="1:24" s="42" customFormat="1" ht="26.25" customHeight="1">
      <c r="A296" s="50" t="s">
        <v>145</v>
      </c>
      <c r="B296" s="22" t="s">
        <v>429</v>
      </c>
      <c r="C296" s="34" t="s">
        <v>430</v>
      </c>
      <c r="D296" s="17">
        <v>4</v>
      </c>
      <c r="E296" s="17">
        <f t="shared" si="28"/>
        <v>0</v>
      </c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  <c r="T296" s="45"/>
      <c r="U296" s="24"/>
      <c r="V296" s="24"/>
      <c r="W296" s="25">
        <f t="shared" ref="W296:W302" si="33">ROUND((U296+V296)*D296,0)</f>
        <v>0</v>
      </c>
      <c r="X296" s="17" t="s">
        <v>431</v>
      </c>
    </row>
    <row r="297" spans="1:24" s="42" customFormat="1" ht="26.25" customHeight="1">
      <c r="A297" s="50" t="s">
        <v>148</v>
      </c>
      <c r="B297" s="51" t="s">
        <v>432</v>
      </c>
      <c r="C297" s="17" t="s">
        <v>89</v>
      </c>
      <c r="D297" s="17">
        <v>40096</v>
      </c>
      <c r="E297" s="17">
        <f t="shared" si="28"/>
        <v>0</v>
      </c>
      <c r="F297" s="18"/>
      <c r="G297" s="18"/>
      <c r="H297" s="18"/>
      <c r="I297" s="18"/>
      <c r="J297" s="18"/>
      <c r="K297" s="18"/>
      <c r="L297" s="18"/>
      <c r="M297" s="18"/>
      <c r="N297" s="121"/>
      <c r="O297" s="122"/>
      <c r="P297" s="17"/>
      <c r="Q297" s="17"/>
      <c r="R297" s="121"/>
      <c r="S297" s="122"/>
      <c r="T297" s="45"/>
      <c r="U297" s="24"/>
      <c r="V297" s="24"/>
      <c r="W297" s="25">
        <f t="shared" si="33"/>
        <v>0</v>
      </c>
      <c r="X297" s="17"/>
    </row>
    <row r="298" spans="1:24" s="42" customFormat="1" ht="30" customHeight="1">
      <c r="A298" s="50" t="s">
        <v>150</v>
      </c>
      <c r="B298" s="51" t="s">
        <v>433</v>
      </c>
      <c r="C298" s="17" t="s">
        <v>89</v>
      </c>
      <c r="D298" s="17"/>
      <c r="E298" s="17"/>
      <c r="F298" s="18"/>
      <c r="G298" s="18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45"/>
      <c r="U298" s="24"/>
      <c r="V298" s="24"/>
      <c r="W298" s="25"/>
      <c r="X298" s="17"/>
    </row>
    <row r="299" spans="1:24" s="42" customFormat="1" ht="26.25" customHeight="1">
      <c r="A299" s="50" t="s">
        <v>152</v>
      </c>
      <c r="B299" s="51" t="s">
        <v>434</v>
      </c>
      <c r="C299" s="17" t="s">
        <v>89</v>
      </c>
      <c r="D299" s="17">
        <v>800</v>
      </c>
      <c r="E299" s="17">
        <f t="shared" si="28"/>
        <v>0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8"/>
      <c r="T299" s="45"/>
      <c r="U299" s="24"/>
      <c r="V299" s="24"/>
      <c r="W299" s="25">
        <f t="shared" si="33"/>
        <v>0</v>
      </c>
      <c r="X299" s="17"/>
    </row>
    <row r="300" spans="1:24" s="42" customFormat="1" ht="26.25" customHeight="1">
      <c r="A300" s="50" t="s">
        <v>154</v>
      </c>
      <c r="B300" s="51" t="s">
        <v>435</v>
      </c>
      <c r="C300" s="17" t="s">
        <v>89</v>
      </c>
      <c r="D300" s="17">
        <v>800</v>
      </c>
      <c r="E300" s="17">
        <f t="shared" si="28"/>
        <v>0</v>
      </c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  <c r="T300" s="45"/>
      <c r="U300" s="24"/>
      <c r="V300" s="24"/>
      <c r="W300" s="25">
        <f t="shared" si="33"/>
        <v>0</v>
      </c>
      <c r="X300" s="17"/>
    </row>
    <row r="301" spans="1:24" s="42" customFormat="1" ht="27" customHeight="1">
      <c r="A301" s="50" t="s">
        <v>156</v>
      </c>
      <c r="B301" s="51" t="s">
        <v>436</v>
      </c>
      <c r="C301" s="17" t="s">
        <v>89</v>
      </c>
      <c r="D301" s="17">
        <v>160</v>
      </c>
      <c r="E301" s="17">
        <f t="shared" si="28"/>
        <v>0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45"/>
      <c r="U301" s="24"/>
      <c r="V301" s="24"/>
      <c r="W301" s="25">
        <f t="shared" si="33"/>
        <v>0</v>
      </c>
      <c r="X301" s="17"/>
    </row>
    <row r="302" spans="1:24" s="42" customFormat="1" ht="30" customHeight="1">
      <c r="A302" s="21">
        <v>7</v>
      </c>
      <c r="B302" s="22" t="s">
        <v>34</v>
      </c>
      <c r="C302" s="17" t="s">
        <v>35</v>
      </c>
      <c r="D302" s="17">
        <v>1</v>
      </c>
      <c r="E302" s="17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8"/>
      <c r="T302" s="45"/>
      <c r="U302" s="24"/>
      <c r="V302" s="24"/>
      <c r="W302" s="25">
        <f t="shared" si="33"/>
        <v>0</v>
      </c>
      <c r="X302" s="17"/>
    </row>
    <row r="303" spans="1:24" s="42" customFormat="1" ht="26.25" customHeight="1">
      <c r="A303" s="49" t="s">
        <v>437</v>
      </c>
      <c r="B303" s="16" t="s">
        <v>438</v>
      </c>
      <c r="C303" s="34"/>
      <c r="D303" s="17"/>
      <c r="E303" s="17"/>
      <c r="F303" s="18"/>
      <c r="G303" s="18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45"/>
      <c r="U303" s="24"/>
      <c r="V303" s="24"/>
      <c r="W303" s="26"/>
      <c r="X303" s="17"/>
    </row>
    <row r="304" spans="1:24" s="42" customFormat="1" ht="26.25" customHeight="1">
      <c r="A304" s="50" t="s">
        <v>145</v>
      </c>
      <c r="B304" s="22" t="s">
        <v>439</v>
      </c>
      <c r="C304" s="46" t="s">
        <v>19</v>
      </c>
      <c r="D304" s="17">
        <v>10</v>
      </c>
      <c r="E304" s="17">
        <f t="shared" si="28"/>
        <v>10</v>
      </c>
      <c r="F304" s="18"/>
      <c r="G304" s="18"/>
      <c r="H304" s="18"/>
      <c r="I304" s="18"/>
      <c r="J304" s="18"/>
      <c r="K304" s="18"/>
      <c r="L304" s="18"/>
      <c r="M304" s="18"/>
      <c r="N304" s="18">
        <v>2</v>
      </c>
      <c r="O304" s="18">
        <v>2</v>
      </c>
      <c r="P304" s="18"/>
      <c r="Q304" s="18">
        <v>2</v>
      </c>
      <c r="R304" s="18">
        <v>2</v>
      </c>
      <c r="S304" s="18">
        <v>2</v>
      </c>
      <c r="T304" s="45"/>
      <c r="U304" s="24"/>
      <c r="V304" s="24"/>
      <c r="W304" s="25">
        <f t="shared" ref="W304:W307" si="34">ROUND((U304+V304)*D304,0)</f>
        <v>0</v>
      </c>
      <c r="X304" s="17" t="s">
        <v>440</v>
      </c>
    </row>
    <row r="305" spans="1:24" s="42" customFormat="1" ht="26.25" customHeight="1">
      <c r="A305" s="50" t="s">
        <v>148</v>
      </c>
      <c r="B305" s="22" t="s">
        <v>441</v>
      </c>
      <c r="C305" s="46" t="s">
        <v>19</v>
      </c>
      <c r="D305" s="17">
        <v>68</v>
      </c>
      <c r="E305" s="17">
        <f t="shared" si="28"/>
        <v>68</v>
      </c>
      <c r="F305" s="18"/>
      <c r="G305" s="18"/>
      <c r="H305" s="18"/>
      <c r="I305" s="18"/>
      <c r="J305" s="18"/>
      <c r="K305" s="18"/>
      <c r="L305" s="18"/>
      <c r="M305" s="18"/>
      <c r="N305" s="18">
        <v>17</v>
      </c>
      <c r="O305" s="18">
        <v>7</v>
      </c>
      <c r="P305" s="18">
        <v>4</v>
      </c>
      <c r="Q305" s="18">
        <v>16</v>
      </c>
      <c r="R305" s="18">
        <v>17</v>
      </c>
      <c r="S305" s="18">
        <v>7</v>
      </c>
      <c r="T305" s="45"/>
      <c r="U305" s="24"/>
      <c r="V305" s="24"/>
      <c r="W305" s="25">
        <f t="shared" si="34"/>
        <v>0</v>
      </c>
      <c r="X305" s="17" t="s">
        <v>440</v>
      </c>
    </row>
    <row r="306" spans="1:24" s="42" customFormat="1" ht="26.25" customHeight="1">
      <c r="A306" s="50" t="s">
        <v>150</v>
      </c>
      <c r="B306" s="22" t="s">
        <v>442</v>
      </c>
      <c r="C306" s="46" t="s">
        <v>19</v>
      </c>
      <c r="D306" s="17"/>
      <c r="E306" s="17"/>
      <c r="F306" s="18"/>
      <c r="G306" s="18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45"/>
      <c r="U306" s="24"/>
      <c r="V306" s="24"/>
      <c r="W306" s="26"/>
      <c r="X306" s="17"/>
    </row>
    <row r="307" spans="1:24" s="42" customFormat="1" ht="26.25" customHeight="1">
      <c r="A307" s="21">
        <v>4</v>
      </c>
      <c r="B307" s="22" t="s">
        <v>34</v>
      </c>
      <c r="C307" s="17" t="s">
        <v>35</v>
      </c>
      <c r="D307" s="17">
        <v>1</v>
      </c>
      <c r="E307" s="17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45"/>
      <c r="U307" s="24"/>
      <c r="V307" s="24"/>
      <c r="W307" s="25">
        <f t="shared" si="34"/>
        <v>0</v>
      </c>
      <c r="X307" s="17"/>
    </row>
    <row r="308" spans="1:24" s="42" customFormat="1" ht="26.25" customHeight="1">
      <c r="A308" s="52">
        <v>210</v>
      </c>
      <c r="B308" s="53" t="s">
        <v>443</v>
      </c>
      <c r="C308" s="34"/>
      <c r="D308" s="17"/>
      <c r="E308" s="17"/>
      <c r="F308" s="18"/>
      <c r="G308" s="18"/>
      <c r="H308" s="34"/>
      <c r="I308" s="34"/>
      <c r="J308" s="34"/>
      <c r="K308" s="34"/>
      <c r="L308" s="34"/>
      <c r="M308" s="34"/>
      <c r="N308" s="34"/>
      <c r="O308" s="34"/>
      <c r="P308" s="34"/>
      <c r="Q308" s="34"/>
      <c r="R308" s="34"/>
      <c r="S308" s="34"/>
      <c r="T308" s="45"/>
      <c r="U308" s="24"/>
      <c r="V308" s="24"/>
      <c r="W308" s="25"/>
      <c r="X308" s="54"/>
    </row>
    <row r="309" spans="1:24" s="42" customFormat="1" ht="26.25" customHeight="1">
      <c r="A309" s="17">
        <v>1</v>
      </c>
      <c r="B309" s="54" t="s">
        <v>444</v>
      </c>
      <c r="C309" s="34" t="s">
        <v>35</v>
      </c>
      <c r="D309" s="17"/>
      <c r="E309" s="17"/>
      <c r="F309" s="18"/>
      <c r="G309" s="18"/>
      <c r="H309" s="34"/>
      <c r="I309" s="34"/>
      <c r="J309" s="34"/>
      <c r="K309" s="34"/>
      <c r="L309" s="34"/>
      <c r="M309" s="34"/>
      <c r="N309" s="34"/>
      <c r="O309" s="34"/>
      <c r="P309" s="34"/>
      <c r="Q309" s="34"/>
      <c r="R309" s="34"/>
      <c r="S309" s="34"/>
      <c r="T309" s="45"/>
      <c r="U309" s="24"/>
      <c r="V309" s="24"/>
      <c r="W309" s="25"/>
      <c r="X309" s="54"/>
    </row>
    <row r="310" spans="1:24" s="42" customFormat="1" ht="45" customHeight="1">
      <c r="A310" s="17">
        <v>2</v>
      </c>
      <c r="B310" s="55" t="s">
        <v>445</v>
      </c>
      <c r="C310" s="34" t="s">
        <v>446</v>
      </c>
      <c r="D310" s="17">
        <v>600</v>
      </c>
      <c r="E310" s="17">
        <f t="shared" si="28"/>
        <v>0</v>
      </c>
      <c r="F310" s="18"/>
      <c r="G310" s="18"/>
      <c r="H310" s="39"/>
      <c r="I310" s="39"/>
      <c r="J310" s="39"/>
      <c r="K310" s="39"/>
      <c r="L310" s="39"/>
      <c r="M310" s="39"/>
      <c r="N310" s="39"/>
      <c r="O310" s="39"/>
      <c r="P310" s="39"/>
      <c r="Q310" s="39"/>
      <c r="R310" s="39"/>
      <c r="S310" s="39"/>
      <c r="T310" s="45"/>
      <c r="U310" s="24"/>
      <c r="V310" s="24"/>
      <c r="W310" s="25">
        <f t="shared" ref="W310:W312" si="35">ROUND((U310+V310)*D310,0)</f>
        <v>0</v>
      </c>
      <c r="X310" s="55" t="s">
        <v>447</v>
      </c>
    </row>
    <row r="311" spans="1:24" s="42" customFormat="1" ht="26.25" customHeight="1">
      <c r="A311" s="17">
        <v>3</v>
      </c>
      <c r="B311" s="55" t="s">
        <v>448</v>
      </c>
      <c r="C311" s="34" t="s">
        <v>446</v>
      </c>
      <c r="D311" s="17">
        <v>500</v>
      </c>
      <c r="E311" s="17">
        <f t="shared" si="28"/>
        <v>0</v>
      </c>
      <c r="F311" s="18"/>
      <c r="G311" s="18"/>
      <c r="H311" s="39"/>
      <c r="I311" s="39"/>
      <c r="J311" s="39"/>
      <c r="K311" s="39"/>
      <c r="L311" s="39"/>
      <c r="M311" s="39"/>
      <c r="N311" s="39"/>
      <c r="O311" s="39"/>
      <c r="P311" s="39"/>
      <c r="Q311" s="39"/>
      <c r="R311" s="39"/>
      <c r="S311" s="39"/>
      <c r="T311" s="45"/>
      <c r="U311" s="24"/>
      <c r="V311" s="24"/>
      <c r="W311" s="25">
        <f t="shared" si="35"/>
        <v>0</v>
      </c>
      <c r="X311" s="55" t="s">
        <v>449</v>
      </c>
    </row>
    <row r="312" spans="1:24" s="42" customFormat="1" ht="26.25" customHeight="1">
      <c r="A312" s="17">
        <v>4</v>
      </c>
      <c r="B312" s="54" t="s">
        <v>450</v>
      </c>
      <c r="C312" s="34" t="s">
        <v>19</v>
      </c>
      <c r="D312" s="17">
        <v>23</v>
      </c>
      <c r="E312" s="17">
        <f t="shared" si="28"/>
        <v>0</v>
      </c>
      <c r="F312" s="18"/>
      <c r="G312" s="18"/>
      <c r="H312" s="39"/>
      <c r="I312" s="39"/>
      <c r="J312" s="39"/>
      <c r="K312" s="39"/>
      <c r="L312" s="39"/>
      <c r="M312" s="39"/>
      <c r="N312" s="39"/>
      <c r="O312" s="39"/>
      <c r="P312" s="39"/>
      <c r="Q312" s="39"/>
      <c r="R312" s="39"/>
      <c r="S312" s="39"/>
      <c r="T312" s="45"/>
      <c r="U312" s="24"/>
      <c r="V312" s="24"/>
      <c r="W312" s="25">
        <f t="shared" si="35"/>
        <v>0</v>
      </c>
      <c r="X312" s="34" t="s">
        <v>451</v>
      </c>
    </row>
    <row r="313" spans="1:24" s="42" customFormat="1" ht="26.25" customHeight="1">
      <c r="A313" s="17">
        <v>5</v>
      </c>
      <c r="B313" s="54" t="s">
        <v>452</v>
      </c>
      <c r="C313" s="34" t="s">
        <v>19</v>
      </c>
      <c r="D313" s="17"/>
      <c r="E313" s="17"/>
      <c r="F313" s="18"/>
      <c r="G313" s="18"/>
      <c r="H313" s="34"/>
      <c r="I313" s="34"/>
      <c r="J313" s="34"/>
      <c r="K313" s="34"/>
      <c r="L313" s="34"/>
      <c r="M313" s="34"/>
      <c r="N313" s="34"/>
      <c r="O313" s="34"/>
      <c r="P313" s="34"/>
      <c r="Q313" s="34"/>
      <c r="R313" s="34"/>
      <c r="S313" s="34"/>
      <c r="T313" s="45"/>
      <c r="U313" s="24"/>
      <c r="V313" s="24"/>
      <c r="W313" s="25"/>
      <c r="X313" s="34"/>
    </row>
    <row r="314" spans="1:24" s="42" customFormat="1" ht="54" customHeight="1">
      <c r="A314" s="17">
        <v>5.0999999999999996</v>
      </c>
      <c r="B314" s="54" t="s">
        <v>453</v>
      </c>
      <c r="C314" s="34" t="s">
        <v>19</v>
      </c>
      <c r="D314" s="17">
        <v>30</v>
      </c>
      <c r="E314" s="17">
        <f t="shared" si="28"/>
        <v>0</v>
      </c>
      <c r="F314" s="18"/>
      <c r="G314" s="18"/>
      <c r="H314" s="39"/>
      <c r="I314" s="39"/>
      <c r="J314" s="39"/>
      <c r="K314" s="39"/>
      <c r="L314" s="39"/>
      <c r="M314" s="39"/>
      <c r="N314" s="39"/>
      <c r="O314" s="39"/>
      <c r="P314" s="39"/>
      <c r="Q314" s="39"/>
      <c r="R314" s="39"/>
      <c r="S314" s="39"/>
      <c r="T314" s="45"/>
      <c r="U314" s="24"/>
      <c r="V314" s="24"/>
      <c r="W314" s="25">
        <f t="shared" ref="W314:W317" si="36">ROUND((U314+V314)*D314,0)</f>
        <v>0</v>
      </c>
      <c r="X314" s="55" t="s">
        <v>454</v>
      </c>
    </row>
    <row r="315" spans="1:24" s="42" customFormat="1" ht="26.25" customHeight="1">
      <c r="A315" s="17">
        <v>5.2</v>
      </c>
      <c r="B315" s="54" t="s">
        <v>455</v>
      </c>
      <c r="C315" s="34" t="s">
        <v>19</v>
      </c>
      <c r="D315" s="17">
        <v>30</v>
      </c>
      <c r="E315" s="17">
        <f t="shared" si="28"/>
        <v>0</v>
      </c>
      <c r="F315" s="18"/>
      <c r="G315" s="18"/>
      <c r="H315" s="39"/>
      <c r="I315" s="39"/>
      <c r="J315" s="39"/>
      <c r="K315" s="39"/>
      <c r="L315" s="39"/>
      <c r="M315" s="39"/>
      <c r="N315" s="39"/>
      <c r="O315" s="39"/>
      <c r="P315" s="39"/>
      <c r="Q315" s="39"/>
      <c r="R315" s="39"/>
      <c r="S315" s="39"/>
      <c r="T315" s="45"/>
      <c r="U315" s="24"/>
      <c r="V315" s="24"/>
      <c r="W315" s="25">
        <f t="shared" si="36"/>
        <v>0</v>
      </c>
      <c r="X315" s="55" t="s">
        <v>411</v>
      </c>
    </row>
    <row r="316" spans="1:24" s="42" customFormat="1" ht="26.25" customHeight="1">
      <c r="A316" s="17">
        <v>6</v>
      </c>
      <c r="B316" s="54" t="s">
        <v>456</v>
      </c>
      <c r="C316" s="34" t="s">
        <v>89</v>
      </c>
      <c r="D316" s="17">
        <v>350</v>
      </c>
      <c r="E316" s="17">
        <f t="shared" si="28"/>
        <v>0</v>
      </c>
      <c r="F316" s="18"/>
      <c r="G316" s="18"/>
      <c r="H316" s="39"/>
      <c r="I316" s="39"/>
      <c r="J316" s="39"/>
      <c r="K316" s="39"/>
      <c r="L316" s="39"/>
      <c r="M316" s="39"/>
      <c r="N316" s="39"/>
      <c r="O316" s="39"/>
      <c r="P316" s="39"/>
      <c r="Q316" s="39"/>
      <c r="R316" s="39"/>
      <c r="S316" s="39"/>
      <c r="T316" s="45"/>
      <c r="U316" s="24"/>
      <c r="V316" s="24"/>
      <c r="W316" s="25">
        <f t="shared" si="36"/>
        <v>0</v>
      </c>
      <c r="X316" s="55"/>
    </row>
    <row r="317" spans="1:24" s="42" customFormat="1" ht="26.25" customHeight="1">
      <c r="A317" s="17">
        <v>7</v>
      </c>
      <c r="B317" s="54" t="s">
        <v>457</v>
      </c>
      <c r="C317" s="34" t="s">
        <v>51</v>
      </c>
      <c r="D317" s="17">
        <v>18</v>
      </c>
      <c r="E317" s="17">
        <f t="shared" si="28"/>
        <v>0</v>
      </c>
      <c r="F317" s="18"/>
      <c r="G317" s="18"/>
      <c r="H317" s="39"/>
      <c r="I317" s="39"/>
      <c r="J317" s="39"/>
      <c r="K317" s="39"/>
      <c r="L317" s="39"/>
      <c r="M317" s="39"/>
      <c r="N317" s="39"/>
      <c r="O317" s="39"/>
      <c r="P317" s="39"/>
      <c r="Q317" s="39"/>
      <c r="R317" s="39"/>
      <c r="S317" s="39"/>
      <c r="T317" s="45"/>
      <c r="U317" s="24"/>
      <c r="V317" s="24"/>
      <c r="W317" s="25">
        <f t="shared" si="36"/>
        <v>0</v>
      </c>
      <c r="X317" s="55" t="s">
        <v>458</v>
      </c>
    </row>
    <row r="318" spans="1:24" s="42" customFormat="1" ht="26.25" customHeight="1">
      <c r="A318" s="21">
        <v>8</v>
      </c>
      <c r="B318" s="22" t="s">
        <v>459</v>
      </c>
      <c r="C318" s="17"/>
      <c r="D318" s="17"/>
      <c r="E318" s="17"/>
      <c r="F318" s="18"/>
      <c r="G318" s="18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45"/>
      <c r="U318" s="24"/>
      <c r="V318" s="24"/>
      <c r="W318" s="26"/>
      <c r="X318" s="55"/>
    </row>
    <row r="319" spans="1:24" s="42" customFormat="1" ht="26.25" customHeight="1">
      <c r="A319" s="21">
        <v>8.1</v>
      </c>
      <c r="B319" s="22" t="s">
        <v>460</v>
      </c>
      <c r="C319" s="17" t="s">
        <v>102</v>
      </c>
      <c r="D319" s="17"/>
      <c r="E319" s="17"/>
      <c r="F319" s="18"/>
      <c r="G319" s="18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45"/>
      <c r="U319" s="24"/>
      <c r="V319" s="24"/>
      <c r="W319" s="26"/>
      <c r="X319" s="17"/>
    </row>
    <row r="320" spans="1:24" s="42" customFormat="1" ht="26.25" customHeight="1">
      <c r="A320" s="21">
        <v>8.1999999999999993</v>
      </c>
      <c r="B320" s="22" t="s">
        <v>461</v>
      </c>
      <c r="C320" s="17" t="s">
        <v>102</v>
      </c>
      <c r="D320" s="17">
        <v>18</v>
      </c>
      <c r="E320" s="17">
        <f t="shared" si="28"/>
        <v>0</v>
      </c>
      <c r="F320" s="18"/>
      <c r="G320" s="18"/>
      <c r="H320" s="18"/>
      <c r="I320" s="18"/>
      <c r="J320" s="18"/>
      <c r="K320" s="18"/>
      <c r="L320" s="18"/>
      <c r="M320" s="18"/>
      <c r="N320" s="18"/>
      <c r="O320" s="18"/>
      <c r="P320" s="18"/>
      <c r="Q320" s="18"/>
      <c r="R320" s="18"/>
      <c r="S320" s="18"/>
      <c r="T320" s="45"/>
      <c r="U320" s="24"/>
      <c r="V320" s="24"/>
      <c r="W320" s="25">
        <f t="shared" ref="W320:W326" si="37">ROUND((U320+V320)*D320,0)</f>
        <v>0</v>
      </c>
      <c r="X320" s="17"/>
    </row>
    <row r="321" spans="1:24" s="42" customFormat="1" ht="26.25" customHeight="1">
      <c r="A321" s="21">
        <v>8.3000000000000007</v>
      </c>
      <c r="B321" s="22" t="s">
        <v>462</v>
      </c>
      <c r="C321" s="17" t="s">
        <v>102</v>
      </c>
      <c r="D321" s="17"/>
      <c r="E321" s="17"/>
      <c r="F321" s="18"/>
      <c r="G321" s="18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45"/>
      <c r="U321" s="24"/>
      <c r="V321" s="24"/>
      <c r="W321" s="25"/>
      <c r="X321" s="17"/>
    </row>
    <row r="322" spans="1:24" s="42" customFormat="1" ht="26.25" customHeight="1">
      <c r="A322" s="21">
        <v>8.4</v>
      </c>
      <c r="B322" s="22" t="s">
        <v>463</v>
      </c>
      <c r="C322" s="17" t="s">
        <v>102</v>
      </c>
      <c r="D322" s="17"/>
      <c r="E322" s="17"/>
      <c r="F322" s="18"/>
      <c r="G322" s="18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45"/>
      <c r="U322" s="24"/>
      <c r="V322" s="24"/>
      <c r="W322" s="25"/>
      <c r="X322" s="17"/>
    </row>
    <row r="323" spans="1:24" s="42" customFormat="1" ht="26.25" customHeight="1">
      <c r="A323" s="21">
        <v>9</v>
      </c>
      <c r="B323" s="22" t="s">
        <v>464</v>
      </c>
      <c r="C323" s="17" t="s">
        <v>446</v>
      </c>
      <c r="D323" s="17"/>
      <c r="E323" s="17"/>
      <c r="F323" s="18"/>
      <c r="G323" s="18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45"/>
      <c r="U323" s="24"/>
      <c r="V323" s="24"/>
      <c r="W323" s="26"/>
      <c r="X323" s="22"/>
    </row>
    <row r="324" spans="1:24" s="42" customFormat="1" ht="26.25" customHeight="1">
      <c r="A324" s="21">
        <v>9.1</v>
      </c>
      <c r="B324" s="22" t="s">
        <v>465</v>
      </c>
      <c r="C324" s="17" t="s">
        <v>446</v>
      </c>
      <c r="D324" s="17">
        <v>150</v>
      </c>
      <c r="E324" s="17">
        <f t="shared" si="28"/>
        <v>0</v>
      </c>
      <c r="F324" s="18"/>
      <c r="G324" s="18"/>
      <c r="H324" s="18"/>
      <c r="I324" s="18"/>
      <c r="J324" s="18"/>
      <c r="K324" s="18"/>
      <c r="L324" s="18"/>
      <c r="M324" s="18"/>
      <c r="N324" s="18"/>
      <c r="O324" s="18"/>
      <c r="P324" s="18"/>
      <c r="Q324" s="18"/>
      <c r="R324" s="18"/>
      <c r="S324" s="18"/>
      <c r="T324" s="45"/>
      <c r="U324" s="24"/>
      <c r="V324" s="24"/>
      <c r="W324" s="25">
        <f t="shared" si="37"/>
        <v>0</v>
      </c>
      <c r="X324" s="22" t="s">
        <v>466</v>
      </c>
    </row>
    <row r="325" spans="1:24" s="42" customFormat="1" ht="26.25" customHeight="1">
      <c r="A325" s="21">
        <v>9.1999999999999993</v>
      </c>
      <c r="B325" s="22" t="s">
        <v>467</v>
      </c>
      <c r="C325" s="17" t="s">
        <v>446</v>
      </c>
      <c r="D325" s="17">
        <v>100</v>
      </c>
      <c r="E325" s="17">
        <f t="shared" si="28"/>
        <v>0</v>
      </c>
      <c r="F325" s="18"/>
      <c r="G325" s="18"/>
      <c r="H325" s="18"/>
      <c r="I325" s="18"/>
      <c r="J325" s="18"/>
      <c r="K325" s="18"/>
      <c r="L325" s="18"/>
      <c r="M325" s="18"/>
      <c r="N325" s="18"/>
      <c r="O325" s="18"/>
      <c r="P325" s="18"/>
      <c r="Q325" s="18"/>
      <c r="R325" s="18"/>
      <c r="S325" s="18"/>
      <c r="T325" s="45"/>
      <c r="U325" s="24"/>
      <c r="V325" s="24"/>
      <c r="W325" s="25">
        <f t="shared" si="37"/>
        <v>0</v>
      </c>
      <c r="X325" s="22" t="s">
        <v>466</v>
      </c>
    </row>
    <row r="326" spans="1:24" s="42" customFormat="1" ht="35.25" customHeight="1">
      <c r="A326" s="21">
        <v>10</v>
      </c>
      <c r="B326" s="22" t="s">
        <v>468</v>
      </c>
      <c r="C326" s="17" t="s">
        <v>446</v>
      </c>
      <c r="D326" s="17">
        <v>300</v>
      </c>
      <c r="E326" s="17">
        <f t="shared" si="28"/>
        <v>0</v>
      </c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P326" s="18"/>
      <c r="Q326" s="18"/>
      <c r="R326" s="18"/>
      <c r="S326" s="18"/>
      <c r="T326" s="45"/>
      <c r="U326" s="24"/>
      <c r="V326" s="24"/>
      <c r="W326" s="25">
        <f t="shared" si="37"/>
        <v>0</v>
      </c>
      <c r="X326" s="17"/>
    </row>
    <row r="327" spans="1:24" s="42" customFormat="1" ht="26.25" customHeight="1">
      <c r="A327" s="21">
        <v>11</v>
      </c>
      <c r="B327" s="22" t="s">
        <v>469</v>
      </c>
      <c r="C327" s="17" t="s">
        <v>89</v>
      </c>
      <c r="D327" s="17"/>
      <c r="E327" s="17"/>
      <c r="F327" s="18"/>
      <c r="G327" s="18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45"/>
      <c r="U327" s="24"/>
      <c r="V327" s="24"/>
      <c r="W327" s="25"/>
      <c r="X327" s="17"/>
    </row>
    <row r="328" spans="1:24" s="42" customFormat="1" ht="26.25" customHeight="1">
      <c r="A328" s="21">
        <v>12</v>
      </c>
      <c r="B328" s="22" t="s">
        <v>470</v>
      </c>
      <c r="C328" s="17" t="s">
        <v>89</v>
      </c>
      <c r="D328" s="17">
        <v>850</v>
      </c>
      <c r="E328" s="17">
        <f t="shared" si="28"/>
        <v>0</v>
      </c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P328" s="18"/>
      <c r="Q328" s="18"/>
      <c r="R328" s="18"/>
      <c r="S328" s="18"/>
      <c r="T328" s="45"/>
      <c r="U328" s="24"/>
      <c r="V328" s="24"/>
      <c r="W328" s="25">
        <f t="shared" ref="W328:W330" si="38">ROUND((U328+V328)*D328,0)</f>
        <v>0</v>
      </c>
      <c r="X328" s="17"/>
    </row>
    <row r="329" spans="1:24" s="42" customFormat="1" ht="36" customHeight="1">
      <c r="A329" s="17">
        <v>13</v>
      </c>
      <c r="B329" s="22" t="s">
        <v>471</v>
      </c>
      <c r="C329" s="17" t="s">
        <v>51</v>
      </c>
      <c r="D329" s="17">
        <v>9</v>
      </c>
      <c r="E329" s="17">
        <f t="shared" ref="E329" si="39">SUM(I329:S329)</f>
        <v>0</v>
      </c>
      <c r="F329" s="18"/>
      <c r="G329" s="18"/>
      <c r="H329" s="18"/>
      <c r="I329" s="18"/>
      <c r="J329" s="18"/>
      <c r="K329" s="18"/>
      <c r="L329" s="18"/>
      <c r="M329" s="18"/>
      <c r="N329" s="18"/>
      <c r="O329" s="18"/>
      <c r="P329" s="18"/>
      <c r="Q329" s="18"/>
      <c r="R329" s="18"/>
      <c r="S329" s="18"/>
      <c r="T329" s="45"/>
      <c r="U329" s="24"/>
      <c r="V329" s="24"/>
      <c r="W329" s="25">
        <f t="shared" si="38"/>
        <v>0</v>
      </c>
      <c r="X329" s="17" t="s">
        <v>472</v>
      </c>
    </row>
    <row r="330" spans="1:24" s="42" customFormat="1" ht="26.25" customHeight="1">
      <c r="A330" s="21">
        <v>14</v>
      </c>
      <c r="B330" s="22" t="s">
        <v>34</v>
      </c>
      <c r="C330" s="17" t="s">
        <v>35</v>
      </c>
      <c r="D330" s="17">
        <v>1</v>
      </c>
      <c r="E330" s="17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45"/>
      <c r="U330" s="24"/>
      <c r="V330" s="24"/>
      <c r="W330" s="25">
        <f t="shared" si="38"/>
        <v>0</v>
      </c>
      <c r="X330" s="17" t="s">
        <v>473</v>
      </c>
    </row>
    <row r="331" spans="1:24" s="42" customFormat="1" ht="26.25" customHeight="1">
      <c r="A331" s="49" t="s">
        <v>474</v>
      </c>
      <c r="B331" s="16" t="s">
        <v>475</v>
      </c>
      <c r="C331" s="34"/>
      <c r="D331" s="17"/>
      <c r="E331" s="17"/>
      <c r="F331" s="18"/>
      <c r="G331" s="18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45"/>
      <c r="U331" s="24"/>
      <c r="V331" s="24"/>
      <c r="W331" s="26"/>
      <c r="X331" s="17"/>
    </row>
    <row r="332" spans="1:24" s="42" customFormat="1" ht="26.25" customHeight="1">
      <c r="A332" s="50" t="s">
        <v>56</v>
      </c>
      <c r="B332" s="22" t="s">
        <v>476</v>
      </c>
      <c r="C332" s="34"/>
      <c r="D332" s="17"/>
      <c r="E332" s="17"/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P332" s="18"/>
      <c r="Q332" s="18"/>
      <c r="R332" s="18"/>
      <c r="S332" s="18"/>
      <c r="T332" s="45"/>
      <c r="U332" s="24"/>
      <c r="V332" s="24"/>
      <c r="W332" s="26"/>
      <c r="X332" s="17"/>
    </row>
    <row r="333" spans="1:24" s="42" customFormat="1" ht="26.25" customHeight="1">
      <c r="A333" s="17">
        <v>1</v>
      </c>
      <c r="B333" s="54" t="s">
        <v>477</v>
      </c>
      <c r="C333" s="34" t="s">
        <v>427</v>
      </c>
      <c r="D333" s="17"/>
      <c r="E333" s="17"/>
      <c r="F333" s="18"/>
      <c r="G333" s="18"/>
      <c r="H333" s="39"/>
      <c r="I333" s="39"/>
      <c r="J333" s="39"/>
      <c r="K333" s="39"/>
      <c r="L333" s="39"/>
      <c r="M333" s="39"/>
      <c r="N333" s="39"/>
      <c r="O333" s="39"/>
      <c r="P333" s="39"/>
      <c r="Q333" s="39"/>
      <c r="R333" s="39"/>
      <c r="S333" s="39"/>
      <c r="T333" s="45"/>
      <c r="U333" s="24"/>
      <c r="V333" s="24"/>
      <c r="W333" s="26"/>
      <c r="X333" s="34" t="s">
        <v>478</v>
      </c>
    </row>
    <row r="334" spans="1:24" s="42" customFormat="1" ht="26.25" customHeight="1">
      <c r="A334" s="17">
        <v>2</v>
      </c>
      <c r="B334" s="54" t="s">
        <v>479</v>
      </c>
      <c r="C334" s="34" t="s">
        <v>102</v>
      </c>
      <c r="D334" s="17"/>
      <c r="E334" s="17"/>
      <c r="F334" s="18"/>
      <c r="G334" s="18"/>
      <c r="H334" s="39"/>
      <c r="I334" s="39"/>
      <c r="J334" s="39"/>
      <c r="K334" s="39"/>
      <c r="L334" s="39"/>
      <c r="M334" s="39"/>
      <c r="N334" s="39"/>
      <c r="O334" s="39"/>
      <c r="P334" s="39"/>
      <c r="Q334" s="39"/>
      <c r="R334" s="39"/>
      <c r="S334" s="39"/>
      <c r="T334" s="45"/>
      <c r="U334" s="24"/>
      <c r="V334" s="24"/>
      <c r="W334" s="26"/>
      <c r="X334" s="34" t="s">
        <v>480</v>
      </c>
    </row>
    <row r="335" spans="1:24" s="42" customFormat="1" ht="26.25" customHeight="1">
      <c r="A335" s="17">
        <v>3</v>
      </c>
      <c r="B335" s="22" t="s">
        <v>481</v>
      </c>
      <c r="C335" s="17" t="s">
        <v>102</v>
      </c>
      <c r="D335" s="17"/>
      <c r="E335" s="17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45"/>
      <c r="U335" s="24"/>
      <c r="V335" s="24"/>
      <c r="W335" s="26"/>
      <c r="X335" s="17" t="s">
        <v>482</v>
      </c>
    </row>
    <row r="336" spans="1:24" s="42" customFormat="1" ht="26.25" customHeight="1">
      <c r="A336" s="34">
        <v>4</v>
      </c>
      <c r="B336" s="54" t="s">
        <v>483</v>
      </c>
      <c r="C336" s="34" t="s">
        <v>102</v>
      </c>
      <c r="D336" s="17"/>
      <c r="E336" s="17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18"/>
      <c r="Q336" s="18"/>
      <c r="R336" s="18"/>
      <c r="S336" s="18"/>
      <c r="T336" s="45"/>
      <c r="U336" s="24"/>
      <c r="V336" s="24"/>
      <c r="W336" s="26"/>
      <c r="X336" s="17" t="s">
        <v>484</v>
      </c>
    </row>
    <row r="337" spans="1:24" s="42" customFormat="1" ht="36" customHeight="1">
      <c r="A337" s="34">
        <v>5</v>
      </c>
      <c r="B337" s="54" t="s">
        <v>485</v>
      </c>
      <c r="C337" s="34" t="s">
        <v>102</v>
      </c>
      <c r="D337" s="17"/>
      <c r="E337" s="17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18"/>
      <c r="Q337" s="18"/>
      <c r="R337" s="18"/>
      <c r="S337" s="18"/>
      <c r="T337" s="45"/>
      <c r="U337" s="24"/>
      <c r="V337" s="24"/>
      <c r="W337" s="26"/>
      <c r="X337" s="17" t="s">
        <v>486</v>
      </c>
    </row>
    <row r="338" spans="1:24" s="42" customFormat="1" ht="37.950000000000003" customHeight="1">
      <c r="A338" s="34">
        <v>6</v>
      </c>
      <c r="B338" s="54" t="s">
        <v>487</v>
      </c>
      <c r="C338" s="34" t="s">
        <v>102</v>
      </c>
      <c r="D338" s="17"/>
      <c r="E338" s="17"/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P338" s="18"/>
      <c r="Q338" s="18"/>
      <c r="R338" s="18"/>
      <c r="S338" s="18"/>
      <c r="T338" s="45"/>
      <c r="U338" s="24"/>
      <c r="V338" s="24"/>
      <c r="W338" s="26"/>
      <c r="X338" s="17" t="s">
        <v>486</v>
      </c>
    </row>
    <row r="339" spans="1:24" s="42" customFormat="1" ht="26.25" customHeight="1">
      <c r="A339" s="34">
        <v>7</v>
      </c>
      <c r="B339" s="54" t="s">
        <v>488</v>
      </c>
      <c r="C339" s="34" t="s">
        <v>102</v>
      </c>
      <c r="D339" s="17"/>
      <c r="E339" s="17"/>
      <c r="F339" s="18"/>
      <c r="G339" s="18"/>
      <c r="H339" s="39"/>
      <c r="I339" s="39"/>
      <c r="J339" s="39"/>
      <c r="K339" s="39"/>
      <c r="L339" s="39"/>
      <c r="M339" s="39"/>
      <c r="N339" s="39"/>
      <c r="O339" s="39"/>
      <c r="P339" s="39"/>
      <c r="Q339" s="39"/>
      <c r="R339" s="39"/>
      <c r="S339" s="39"/>
      <c r="T339" s="45"/>
      <c r="U339" s="24"/>
      <c r="V339" s="24"/>
      <c r="W339" s="26"/>
      <c r="X339" s="34" t="s">
        <v>489</v>
      </c>
    </row>
    <row r="340" spans="1:24" s="42" customFormat="1" ht="26.25" customHeight="1">
      <c r="A340" s="34" t="s">
        <v>67</v>
      </c>
      <c r="B340" s="54" t="s">
        <v>490</v>
      </c>
      <c r="C340" s="34"/>
      <c r="D340" s="17"/>
      <c r="E340" s="17"/>
      <c r="F340" s="18"/>
      <c r="G340" s="18"/>
      <c r="H340" s="39"/>
      <c r="I340" s="39"/>
      <c r="J340" s="39"/>
      <c r="K340" s="39"/>
      <c r="L340" s="39"/>
      <c r="M340" s="39"/>
      <c r="N340" s="39"/>
      <c r="O340" s="39"/>
      <c r="P340" s="39"/>
      <c r="Q340" s="39"/>
      <c r="R340" s="39"/>
      <c r="S340" s="39"/>
      <c r="T340" s="45"/>
      <c r="U340" s="24"/>
      <c r="V340" s="24"/>
      <c r="W340" s="26"/>
      <c r="X340" s="56"/>
    </row>
    <row r="341" spans="1:24" s="42" customFormat="1" ht="26.25" customHeight="1">
      <c r="A341" s="21">
        <v>1</v>
      </c>
      <c r="B341" s="22" t="s">
        <v>491</v>
      </c>
      <c r="C341" s="17" t="s">
        <v>102</v>
      </c>
      <c r="D341" s="34"/>
      <c r="E341" s="17"/>
      <c r="F341" s="18"/>
      <c r="G341" s="18"/>
      <c r="H341" s="34"/>
      <c r="I341" s="34"/>
      <c r="J341" s="34"/>
      <c r="K341" s="34"/>
      <c r="L341" s="34"/>
      <c r="M341" s="34"/>
      <c r="N341" s="34"/>
      <c r="O341" s="34"/>
      <c r="P341" s="34"/>
      <c r="Q341" s="34"/>
      <c r="R341" s="34"/>
      <c r="S341" s="34"/>
      <c r="T341" s="45"/>
      <c r="U341" s="24"/>
      <c r="V341" s="24"/>
      <c r="W341" s="26"/>
      <c r="X341" s="56"/>
    </row>
    <row r="342" spans="1:24" s="42" customFormat="1" ht="26.25" customHeight="1">
      <c r="A342" s="21"/>
      <c r="B342" s="22"/>
      <c r="C342" s="17"/>
      <c r="D342" s="34"/>
      <c r="E342" s="34"/>
      <c r="F342" s="18"/>
      <c r="G342" s="18"/>
      <c r="H342" s="34"/>
      <c r="I342" s="34"/>
      <c r="J342" s="34"/>
      <c r="K342" s="34"/>
      <c r="L342" s="34"/>
      <c r="M342" s="34"/>
      <c r="N342" s="34"/>
      <c r="O342" s="34"/>
      <c r="P342" s="34"/>
      <c r="Q342" s="34"/>
      <c r="R342" s="34"/>
      <c r="S342" s="34"/>
      <c r="T342" s="45"/>
      <c r="U342" s="24"/>
      <c r="V342" s="24"/>
      <c r="W342" s="26"/>
      <c r="X342" s="56"/>
    </row>
    <row r="343" spans="1:24" ht="24" customHeight="1">
      <c r="A343" s="117" t="s">
        <v>492</v>
      </c>
      <c r="B343" s="117"/>
      <c r="C343" s="117"/>
      <c r="D343" s="117"/>
      <c r="E343" s="117"/>
      <c r="F343" s="117"/>
      <c r="G343" s="117"/>
      <c r="H343" s="117"/>
      <c r="I343" s="117"/>
      <c r="J343" s="117"/>
      <c r="K343" s="117"/>
      <c r="L343" s="117"/>
      <c r="M343" s="117"/>
      <c r="N343" s="117"/>
      <c r="O343" s="117"/>
      <c r="P343" s="117"/>
      <c r="Q343" s="117"/>
      <c r="R343" s="117"/>
      <c r="S343" s="117"/>
      <c r="T343" s="118"/>
      <c r="U343" s="119"/>
      <c r="V343" s="57"/>
      <c r="W343" s="26">
        <f>SUM(W6:W342)</f>
        <v>0</v>
      </c>
      <c r="X343" s="17"/>
    </row>
    <row r="344" spans="1:24" ht="21" customHeight="1">
      <c r="T344" s="59"/>
    </row>
    <row r="345" spans="1:24">
      <c r="T345" s="59"/>
    </row>
    <row r="346" spans="1:24">
      <c r="T346" s="59"/>
    </row>
    <row r="347" spans="1:24">
      <c r="T347" s="59"/>
    </row>
    <row r="348" spans="1:24">
      <c r="T348" s="59"/>
    </row>
    <row r="349" spans="1:24">
      <c r="T349" s="62"/>
    </row>
    <row r="350" spans="1:24">
      <c r="T350" s="59"/>
    </row>
    <row r="351" spans="1:24">
      <c r="T351" s="59"/>
    </row>
    <row r="352" spans="1:24">
      <c r="T352" s="59"/>
    </row>
    <row r="353" spans="20:20">
      <c r="T353" s="59"/>
    </row>
    <row r="354" spans="20:20">
      <c r="T354" s="59"/>
    </row>
    <row r="355" spans="20:20">
      <c r="T355" s="59"/>
    </row>
    <row r="356" spans="20:20">
      <c r="T356" s="59"/>
    </row>
    <row r="357" spans="20:20">
      <c r="T357" s="59"/>
    </row>
    <row r="358" spans="20:20">
      <c r="T358" s="63"/>
    </row>
    <row r="359" spans="20:20">
      <c r="T359" s="59"/>
    </row>
    <row r="360" spans="20:20">
      <c r="T360" s="59"/>
    </row>
    <row r="361" spans="20:20">
      <c r="T361" s="59"/>
    </row>
    <row r="362" spans="20:20">
      <c r="T362" s="59"/>
    </row>
    <row r="363" spans="20:20">
      <c r="T363" s="59"/>
    </row>
    <row r="364" spans="20:20">
      <c r="T364" s="59"/>
    </row>
    <row r="365" spans="20:20">
      <c r="T365" s="59"/>
    </row>
    <row r="366" spans="20:20">
      <c r="T366" s="59"/>
    </row>
    <row r="367" spans="20:20">
      <c r="T367" s="59"/>
    </row>
    <row r="368" spans="20:20">
      <c r="T368" s="59"/>
    </row>
    <row r="369" spans="20:20">
      <c r="T369" s="59"/>
    </row>
    <row r="370" spans="20:20">
      <c r="T370" s="59"/>
    </row>
    <row r="371" spans="20:20">
      <c r="T371" s="59"/>
    </row>
    <row r="372" spans="20:20">
      <c r="T372" s="59"/>
    </row>
    <row r="373" spans="20:20">
      <c r="T373" s="59"/>
    </row>
    <row r="374" spans="20:20">
      <c r="T374" s="59"/>
    </row>
    <row r="375" spans="20:20">
      <c r="T375" s="59"/>
    </row>
    <row r="376" spans="20:20">
      <c r="T376" s="59"/>
    </row>
    <row r="377" spans="20:20">
      <c r="T377" s="59"/>
    </row>
    <row r="378" spans="20:20">
      <c r="T378" s="59"/>
    </row>
    <row r="379" spans="20:20">
      <c r="T379" s="59"/>
    </row>
    <row r="380" spans="20:20">
      <c r="T380" s="59"/>
    </row>
    <row r="381" spans="20:20">
      <c r="T381" s="59"/>
    </row>
    <row r="382" spans="20:20">
      <c r="T382" s="62"/>
    </row>
    <row r="383" spans="20:20">
      <c r="T383" s="62"/>
    </row>
    <row r="384" spans="20:20">
      <c r="T384" s="62"/>
    </row>
    <row r="385" spans="20:20">
      <c r="T385" s="62"/>
    </row>
    <row r="386" spans="20:20">
      <c r="T386" s="62"/>
    </row>
    <row r="387" spans="20:20">
      <c r="T387" s="62"/>
    </row>
    <row r="388" spans="20:20">
      <c r="T388" s="59"/>
    </row>
    <row r="389" spans="20:20">
      <c r="T389" s="59"/>
    </row>
    <row r="390" spans="20:20">
      <c r="T390" s="59"/>
    </row>
    <row r="391" spans="20:20">
      <c r="T391" s="59"/>
    </row>
    <row r="392" spans="20:20">
      <c r="T392" s="59"/>
    </row>
    <row r="393" spans="20:20">
      <c r="T393" s="59"/>
    </row>
    <row r="394" spans="20:20">
      <c r="T394" s="59"/>
    </row>
    <row r="395" spans="20:20">
      <c r="T395" s="59"/>
    </row>
    <row r="396" spans="20:20">
      <c r="T396" s="59"/>
    </row>
    <row r="397" spans="20:20">
      <c r="T397" s="59"/>
    </row>
    <row r="398" spans="20:20">
      <c r="T398" s="59"/>
    </row>
    <row r="399" spans="20:20">
      <c r="T399" s="59"/>
    </row>
    <row r="400" spans="20:20">
      <c r="T400" s="59"/>
    </row>
    <row r="401" spans="20:20">
      <c r="T401" s="59"/>
    </row>
    <row r="402" spans="20:20">
      <c r="T402" s="63"/>
    </row>
    <row r="403" spans="20:20">
      <c r="T403" s="64"/>
    </row>
    <row r="404" spans="20:20">
      <c r="T404" s="64"/>
    </row>
    <row r="405" spans="20:20">
      <c r="T405" s="64"/>
    </row>
    <row r="406" spans="20:20">
      <c r="T406" s="64"/>
    </row>
    <row r="407" spans="20:20">
      <c r="T407" s="64"/>
    </row>
    <row r="408" spans="20:20">
      <c r="T408" s="64"/>
    </row>
    <row r="409" spans="20:20">
      <c r="T409" s="64"/>
    </row>
    <row r="410" spans="20:20">
      <c r="T410" s="64"/>
    </row>
    <row r="411" spans="20:20">
      <c r="T411" s="64"/>
    </row>
    <row r="412" spans="20:20">
      <c r="T412" s="64"/>
    </row>
    <row r="413" spans="20:20">
      <c r="T413" s="59"/>
    </row>
    <row r="414" spans="20:20">
      <c r="T414" s="59"/>
    </row>
    <row r="415" spans="20:20">
      <c r="T415" s="64"/>
    </row>
    <row r="416" spans="20:20">
      <c r="T416" s="64"/>
    </row>
    <row r="417" spans="20:20">
      <c r="T417" s="64"/>
    </row>
    <row r="418" spans="20:20">
      <c r="T418" s="64"/>
    </row>
    <row r="419" spans="20:20">
      <c r="T419" s="64"/>
    </row>
    <row r="420" spans="20:20">
      <c r="T420" s="64"/>
    </row>
    <row r="421" spans="20:20">
      <c r="T421" s="62"/>
    </row>
    <row r="422" spans="20:20">
      <c r="T422" s="63"/>
    </row>
    <row r="423" spans="20:20">
      <c r="T423" s="59"/>
    </row>
    <row r="424" spans="20:20">
      <c r="T424" s="59"/>
    </row>
    <row r="425" spans="20:20">
      <c r="T425" s="59"/>
    </row>
    <row r="426" spans="20:20">
      <c r="T426" s="59"/>
    </row>
    <row r="427" spans="20:20">
      <c r="T427" s="59"/>
    </row>
    <row r="428" spans="20:20">
      <c r="T428" s="59"/>
    </row>
    <row r="429" spans="20:20">
      <c r="T429" s="59"/>
    </row>
    <row r="430" spans="20:20">
      <c r="T430" s="59"/>
    </row>
    <row r="431" spans="20:20">
      <c r="T431" s="59"/>
    </row>
    <row r="432" spans="20:20">
      <c r="T432" s="59"/>
    </row>
    <row r="433" spans="20:20">
      <c r="T433" s="59"/>
    </row>
    <row r="434" spans="20:20">
      <c r="T434" s="59"/>
    </row>
    <row r="435" spans="20:20">
      <c r="T435" s="59"/>
    </row>
    <row r="436" spans="20:20">
      <c r="T436" s="59"/>
    </row>
    <row r="437" spans="20:20">
      <c r="T437" s="59"/>
    </row>
    <row r="438" spans="20:20">
      <c r="T438" s="59"/>
    </row>
    <row r="439" spans="20:20">
      <c r="T439" s="59"/>
    </row>
    <row r="440" spans="20:20">
      <c r="T440" s="59"/>
    </row>
    <row r="441" spans="20:20">
      <c r="T441" s="59"/>
    </row>
    <row r="442" spans="20:20">
      <c r="T442" s="59"/>
    </row>
    <row r="443" spans="20:20">
      <c r="T443" s="59"/>
    </row>
    <row r="444" spans="20:20">
      <c r="T444" s="59"/>
    </row>
    <row r="445" spans="20:20">
      <c r="T445" s="59"/>
    </row>
    <row r="446" spans="20:20">
      <c r="T446" s="59"/>
    </row>
    <row r="447" spans="20:20">
      <c r="T447" s="59"/>
    </row>
    <row r="448" spans="20:20">
      <c r="T448" s="59"/>
    </row>
    <row r="449" spans="20:20">
      <c r="T449" s="59"/>
    </row>
    <row r="450" spans="20:20">
      <c r="T450" s="59"/>
    </row>
    <row r="451" spans="20:20">
      <c r="T451" s="59"/>
    </row>
    <row r="452" spans="20:20">
      <c r="T452" s="59"/>
    </row>
    <row r="453" spans="20:20">
      <c r="T453" s="59"/>
    </row>
    <row r="454" spans="20:20">
      <c r="T454" s="59"/>
    </row>
    <row r="455" spans="20:20">
      <c r="T455" s="59"/>
    </row>
    <row r="456" spans="20:20">
      <c r="T456" s="59"/>
    </row>
    <row r="457" spans="20:20">
      <c r="T457" s="59"/>
    </row>
    <row r="458" spans="20:20">
      <c r="T458" s="59"/>
    </row>
    <row r="459" spans="20:20">
      <c r="T459" s="59"/>
    </row>
    <row r="460" spans="20:20">
      <c r="T460" s="59"/>
    </row>
    <row r="461" spans="20:20">
      <c r="T461" s="59"/>
    </row>
    <row r="462" spans="20:20">
      <c r="T462" s="59"/>
    </row>
    <row r="463" spans="20:20">
      <c r="T463" s="59"/>
    </row>
    <row r="464" spans="20:20">
      <c r="T464" s="59"/>
    </row>
    <row r="465" spans="20:20">
      <c r="T465" s="59"/>
    </row>
    <row r="466" spans="20:20">
      <c r="T466" s="59"/>
    </row>
    <row r="467" spans="20:20">
      <c r="T467" s="59"/>
    </row>
    <row r="468" spans="20:20">
      <c r="T468" s="59"/>
    </row>
    <row r="469" spans="20:20">
      <c r="T469" s="59"/>
    </row>
    <row r="470" spans="20:20">
      <c r="T470" s="59"/>
    </row>
    <row r="471" spans="20:20">
      <c r="T471" s="59"/>
    </row>
    <row r="472" spans="20:20">
      <c r="T472" s="59"/>
    </row>
    <row r="473" spans="20:20">
      <c r="T473" s="59"/>
    </row>
    <row r="474" spans="20:20">
      <c r="T474" s="59"/>
    </row>
    <row r="475" spans="20:20">
      <c r="T475" s="59"/>
    </row>
    <row r="476" spans="20:20">
      <c r="T476" s="59"/>
    </row>
    <row r="477" spans="20:20">
      <c r="T477" s="59"/>
    </row>
    <row r="478" spans="20:20">
      <c r="T478" s="59"/>
    </row>
    <row r="479" spans="20:20">
      <c r="T479" s="59"/>
    </row>
    <row r="480" spans="20:20">
      <c r="T480" s="59"/>
    </row>
    <row r="481" spans="20:20">
      <c r="T481" s="59"/>
    </row>
    <row r="482" spans="20:20">
      <c r="T482" s="59"/>
    </row>
    <row r="483" spans="20:20">
      <c r="T483" s="59"/>
    </row>
    <row r="484" spans="20:20">
      <c r="T484" s="59"/>
    </row>
    <row r="485" spans="20:20">
      <c r="T485" s="59"/>
    </row>
    <row r="486" spans="20:20">
      <c r="T486" s="59"/>
    </row>
    <row r="487" spans="20:20">
      <c r="T487" s="59"/>
    </row>
    <row r="488" spans="20:20">
      <c r="T488" s="59"/>
    </row>
    <row r="489" spans="20:20">
      <c r="T489" s="59"/>
    </row>
    <row r="490" spans="20:20">
      <c r="T490" s="59"/>
    </row>
    <row r="491" spans="20:20">
      <c r="T491" s="59"/>
    </row>
    <row r="492" spans="20:20">
      <c r="T492" s="59"/>
    </row>
    <row r="493" spans="20:20">
      <c r="T493" s="59"/>
    </row>
    <row r="494" spans="20:20">
      <c r="T494" s="59"/>
    </row>
    <row r="495" spans="20:20">
      <c r="T495" s="59"/>
    </row>
    <row r="496" spans="20:20">
      <c r="T496" s="59"/>
    </row>
    <row r="497" spans="20:20">
      <c r="T497" s="59"/>
    </row>
    <row r="498" spans="20:20">
      <c r="T498" s="59"/>
    </row>
    <row r="499" spans="20:20">
      <c r="T499" s="59"/>
    </row>
    <row r="500" spans="20:20">
      <c r="T500" s="59"/>
    </row>
    <row r="501" spans="20:20">
      <c r="T501" s="59"/>
    </row>
    <row r="502" spans="20:20">
      <c r="T502" s="59"/>
    </row>
    <row r="503" spans="20:20">
      <c r="T503" s="59"/>
    </row>
    <row r="504" spans="20:20">
      <c r="T504" s="59"/>
    </row>
    <row r="505" spans="20:20">
      <c r="T505" s="59"/>
    </row>
    <row r="506" spans="20:20">
      <c r="T506" s="59"/>
    </row>
    <row r="507" spans="20:20">
      <c r="T507" s="59"/>
    </row>
    <row r="508" spans="20:20">
      <c r="T508" s="59"/>
    </row>
    <row r="509" spans="20:20">
      <c r="T509" s="59"/>
    </row>
    <row r="510" spans="20:20">
      <c r="T510" s="59"/>
    </row>
    <row r="511" spans="20:20">
      <c r="T511" s="59"/>
    </row>
    <row r="512" spans="20:20">
      <c r="T512" s="59"/>
    </row>
    <row r="513" spans="20:20">
      <c r="T513" s="59"/>
    </row>
    <row r="514" spans="20:20">
      <c r="T514" s="59"/>
    </row>
    <row r="515" spans="20:20">
      <c r="T515" s="59"/>
    </row>
    <row r="516" spans="20:20">
      <c r="T516" s="59"/>
    </row>
    <row r="517" spans="20:20">
      <c r="T517" s="59"/>
    </row>
    <row r="518" spans="20:20">
      <c r="T518" s="59"/>
    </row>
    <row r="519" spans="20:20">
      <c r="T519" s="59"/>
    </row>
    <row r="520" spans="20:20">
      <c r="T520" s="59"/>
    </row>
    <row r="521" spans="20:20">
      <c r="T521" s="59"/>
    </row>
    <row r="522" spans="20:20">
      <c r="T522" s="59"/>
    </row>
    <row r="523" spans="20:20">
      <c r="T523" s="59"/>
    </row>
    <row r="524" spans="20:20">
      <c r="T524" s="59"/>
    </row>
    <row r="525" spans="20:20">
      <c r="T525" s="59"/>
    </row>
    <row r="526" spans="20:20">
      <c r="T526" s="59"/>
    </row>
  </sheetData>
  <mergeCells count="9">
    <mergeCell ref="A343:U343"/>
    <mergeCell ref="N297:O297"/>
    <mergeCell ref="R297:S297"/>
    <mergeCell ref="R223:S223"/>
    <mergeCell ref="A1:X1"/>
    <mergeCell ref="A2:X2"/>
    <mergeCell ref="A3:U3"/>
    <mergeCell ref="W3:X3"/>
    <mergeCell ref="N223:O223"/>
  </mergeCells>
  <phoneticPr fontId="2" type="noConversion"/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V89"/>
  <sheetViews>
    <sheetView workbookViewId="0">
      <pane ySplit="5" topLeftCell="A78" activePane="bottomLeft" state="frozen"/>
      <selection pane="bottomLeft" activeCell="N66" sqref="N66"/>
    </sheetView>
  </sheetViews>
  <sheetFormatPr defaultColWidth="8.77734375" defaultRowHeight="12"/>
  <cols>
    <col min="1" max="1" width="8.77734375" style="58"/>
    <col min="2" max="2" width="20.6640625" style="15" customWidth="1"/>
    <col min="3" max="3" width="6.44140625" style="15" customWidth="1"/>
    <col min="4" max="4" width="8.44140625" style="15" bestFit="1" customWidth="1"/>
    <col min="5" max="6" width="5.44140625" style="15" bestFit="1" customWidth="1"/>
    <col min="7" max="7" width="6.88671875" style="15" customWidth="1"/>
    <col min="8" max="8" width="19.6640625" style="15" customWidth="1"/>
    <col min="9" max="17" width="10.77734375" style="15" customWidth="1"/>
    <col min="18" max="18" width="7.44140625" style="63" bestFit="1" customWidth="1"/>
    <col min="19" max="19" width="10.109375" style="60" customWidth="1"/>
    <col min="20" max="20" width="10.44140625" style="60" customWidth="1"/>
    <col min="21" max="21" width="13" style="15" customWidth="1"/>
    <col min="22" max="22" width="25.21875" style="15" customWidth="1"/>
    <col min="23" max="267" width="8.77734375" style="2"/>
    <col min="268" max="268" width="20.6640625" style="2" customWidth="1"/>
    <col min="269" max="269" width="6.44140625" style="2" customWidth="1"/>
    <col min="270" max="271" width="5.44140625" style="2" bestFit="1" customWidth="1"/>
    <col min="272" max="272" width="6.88671875" style="2" customWidth="1"/>
    <col min="273" max="273" width="19.6640625" style="2" customWidth="1"/>
    <col min="274" max="274" width="7.44140625" style="2" bestFit="1" customWidth="1"/>
    <col min="275" max="275" width="10.109375" style="2" customWidth="1"/>
    <col min="276" max="276" width="10.44140625" style="2" customWidth="1"/>
    <col min="277" max="277" width="13" style="2" customWidth="1"/>
    <col min="278" max="278" width="25.21875" style="2" customWidth="1"/>
    <col min="279" max="523" width="8.77734375" style="2"/>
    <col min="524" max="524" width="20.6640625" style="2" customWidth="1"/>
    <col min="525" max="525" width="6.44140625" style="2" customWidth="1"/>
    <col min="526" max="527" width="5.44140625" style="2" bestFit="1" customWidth="1"/>
    <col min="528" max="528" width="6.88671875" style="2" customWidth="1"/>
    <col min="529" max="529" width="19.6640625" style="2" customWidth="1"/>
    <col min="530" max="530" width="7.44140625" style="2" bestFit="1" customWidth="1"/>
    <col min="531" max="531" width="10.109375" style="2" customWidth="1"/>
    <col min="532" max="532" width="10.44140625" style="2" customWidth="1"/>
    <col min="533" max="533" width="13" style="2" customWidth="1"/>
    <col min="534" max="534" width="25.21875" style="2" customWidth="1"/>
    <col min="535" max="779" width="8.77734375" style="2"/>
    <col min="780" max="780" width="20.6640625" style="2" customWidth="1"/>
    <col min="781" max="781" width="6.44140625" style="2" customWidth="1"/>
    <col min="782" max="783" width="5.44140625" style="2" bestFit="1" customWidth="1"/>
    <col min="784" max="784" width="6.88671875" style="2" customWidth="1"/>
    <col min="785" max="785" width="19.6640625" style="2" customWidth="1"/>
    <col min="786" max="786" width="7.44140625" style="2" bestFit="1" customWidth="1"/>
    <col min="787" max="787" width="10.109375" style="2" customWidth="1"/>
    <col min="788" max="788" width="10.44140625" style="2" customWidth="1"/>
    <col min="789" max="789" width="13" style="2" customWidth="1"/>
    <col min="790" max="790" width="25.21875" style="2" customWidth="1"/>
    <col min="791" max="1035" width="8.77734375" style="2"/>
    <col min="1036" max="1036" width="20.6640625" style="2" customWidth="1"/>
    <col min="1037" max="1037" width="6.44140625" style="2" customWidth="1"/>
    <col min="1038" max="1039" width="5.44140625" style="2" bestFit="1" customWidth="1"/>
    <col min="1040" max="1040" width="6.88671875" style="2" customWidth="1"/>
    <col min="1041" max="1041" width="19.6640625" style="2" customWidth="1"/>
    <col min="1042" max="1042" width="7.44140625" style="2" bestFit="1" customWidth="1"/>
    <col min="1043" max="1043" width="10.109375" style="2" customWidth="1"/>
    <col min="1044" max="1044" width="10.44140625" style="2" customWidth="1"/>
    <col min="1045" max="1045" width="13" style="2" customWidth="1"/>
    <col min="1046" max="1046" width="25.21875" style="2" customWidth="1"/>
    <col min="1047" max="1291" width="8.77734375" style="2"/>
    <col min="1292" max="1292" width="20.6640625" style="2" customWidth="1"/>
    <col min="1293" max="1293" width="6.44140625" style="2" customWidth="1"/>
    <col min="1294" max="1295" width="5.44140625" style="2" bestFit="1" customWidth="1"/>
    <col min="1296" max="1296" width="6.88671875" style="2" customWidth="1"/>
    <col min="1297" max="1297" width="19.6640625" style="2" customWidth="1"/>
    <col min="1298" max="1298" width="7.44140625" style="2" bestFit="1" customWidth="1"/>
    <col min="1299" max="1299" width="10.109375" style="2" customWidth="1"/>
    <col min="1300" max="1300" width="10.44140625" style="2" customWidth="1"/>
    <col min="1301" max="1301" width="13" style="2" customWidth="1"/>
    <col min="1302" max="1302" width="25.21875" style="2" customWidth="1"/>
    <col min="1303" max="1547" width="8.77734375" style="2"/>
    <col min="1548" max="1548" width="20.6640625" style="2" customWidth="1"/>
    <col min="1549" max="1549" width="6.44140625" style="2" customWidth="1"/>
    <col min="1550" max="1551" width="5.44140625" style="2" bestFit="1" customWidth="1"/>
    <col min="1552" max="1552" width="6.88671875" style="2" customWidth="1"/>
    <col min="1553" max="1553" width="19.6640625" style="2" customWidth="1"/>
    <col min="1554" max="1554" width="7.44140625" style="2" bestFit="1" customWidth="1"/>
    <col min="1555" max="1555" width="10.109375" style="2" customWidth="1"/>
    <col min="1556" max="1556" width="10.44140625" style="2" customWidth="1"/>
    <col min="1557" max="1557" width="13" style="2" customWidth="1"/>
    <col min="1558" max="1558" width="25.21875" style="2" customWidth="1"/>
    <col min="1559" max="1803" width="8.77734375" style="2"/>
    <col min="1804" max="1804" width="20.6640625" style="2" customWidth="1"/>
    <col min="1805" max="1805" width="6.44140625" style="2" customWidth="1"/>
    <col min="1806" max="1807" width="5.44140625" style="2" bestFit="1" customWidth="1"/>
    <col min="1808" max="1808" width="6.88671875" style="2" customWidth="1"/>
    <col min="1809" max="1809" width="19.6640625" style="2" customWidth="1"/>
    <col min="1810" max="1810" width="7.44140625" style="2" bestFit="1" customWidth="1"/>
    <col min="1811" max="1811" width="10.109375" style="2" customWidth="1"/>
    <col min="1812" max="1812" width="10.44140625" style="2" customWidth="1"/>
    <col min="1813" max="1813" width="13" style="2" customWidth="1"/>
    <col min="1814" max="1814" width="25.21875" style="2" customWidth="1"/>
    <col min="1815" max="2059" width="8.77734375" style="2"/>
    <col min="2060" max="2060" width="20.6640625" style="2" customWidth="1"/>
    <col min="2061" max="2061" width="6.44140625" style="2" customWidth="1"/>
    <col min="2062" max="2063" width="5.44140625" style="2" bestFit="1" customWidth="1"/>
    <col min="2064" max="2064" width="6.88671875" style="2" customWidth="1"/>
    <col min="2065" max="2065" width="19.6640625" style="2" customWidth="1"/>
    <col min="2066" max="2066" width="7.44140625" style="2" bestFit="1" customWidth="1"/>
    <col min="2067" max="2067" width="10.109375" style="2" customWidth="1"/>
    <col min="2068" max="2068" width="10.44140625" style="2" customWidth="1"/>
    <col min="2069" max="2069" width="13" style="2" customWidth="1"/>
    <col min="2070" max="2070" width="25.21875" style="2" customWidth="1"/>
    <col min="2071" max="2315" width="8.77734375" style="2"/>
    <col min="2316" max="2316" width="20.6640625" style="2" customWidth="1"/>
    <col min="2317" max="2317" width="6.44140625" style="2" customWidth="1"/>
    <col min="2318" max="2319" width="5.44140625" style="2" bestFit="1" customWidth="1"/>
    <col min="2320" max="2320" width="6.88671875" style="2" customWidth="1"/>
    <col min="2321" max="2321" width="19.6640625" style="2" customWidth="1"/>
    <col min="2322" max="2322" width="7.44140625" style="2" bestFit="1" customWidth="1"/>
    <col min="2323" max="2323" width="10.109375" style="2" customWidth="1"/>
    <col min="2324" max="2324" width="10.44140625" style="2" customWidth="1"/>
    <col min="2325" max="2325" width="13" style="2" customWidth="1"/>
    <col min="2326" max="2326" width="25.21875" style="2" customWidth="1"/>
    <col min="2327" max="2571" width="8.77734375" style="2"/>
    <col min="2572" max="2572" width="20.6640625" style="2" customWidth="1"/>
    <col min="2573" max="2573" width="6.44140625" style="2" customWidth="1"/>
    <col min="2574" max="2575" width="5.44140625" style="2" bestFit="1" customWidth="1"/>
    <col min="2576" max="2576" width="6.88671875" style="2" customWidth="1"/>
    <col min="2577" max="2577" width="19.6640625" style="2" customWidth="1"/>
    <col min="2578" max="2578" width="7.44140625" style="2" bestFit="1" customWidth="1"/>
    <col min="2579" max="2579" width="10.109375" style="2" customWidth="1"/>
    <col min="2580" max="2580" width="10.44140625" style="2" customWidth="1"/>
    <col min="2581" max="2581" width="13" style="2" customWidth="1"/>
    <col min="2582" max="2582" width="25.21875" style="2" customWidth="1"/>
    <col min="2583" max="2827" width="8.77734375" style="2"/>
    <col min="2828" max="2828" width="20.6640625" style="2" customWidth="1"/>
    <col min="2829" max="2829" width="6.44140625" style="2" customWidth="1"/>
    <col min="2830" max="2831" width="5.44140625" style="2" bestFit="1" customWidth="1"/>
    <col min="2832" max="2832" width="6.88671875" style="2" customWidth="1"/>
    <col min="2833" max="2833" width="19.6640625" style="2" customWidth="1"/>
    <col min="2834" max="2834" width="7.44140625" style="2" bestFit="1" customWidth="1"/>
    <col min="2835" max="2835" width="10.109375" style="2" customWidth="1"/>
    <col min="2836" max="2836" width="10.44140625" style="2" customWidth="1"/>
    <col min="2837" max="2837" width="13" style="2" customWidth="1"/>
    <col min="2838" max="2838" width="25.21875" style="2" customWidth="1"/>
    <col min="2839" max="3083" width="8.77734375" style="2"/>
    <col min="3084" max="3084" width="20.6640625" style="2" customWidth="1"/>
    <col min="3085" max="3085" width="6.44140625" style="2" customWidth="1"/>
    <col min="3086" max="3087" width="5.44140625" style="2" bestFit="1" customWidth="1"/>
    <col min="3088" max="3088" width="6.88671875" style="2" customWidth="1"/>
    <col min="3089" max="3089" width="19.6640625" style="2" customWidth="1"/>
    <col min="3090" max="3090" width="7.44140625" style="2" bestFit="1" customWidth="1"/>
    <col min="3091" max="3091" width="10.109375" style="2" customWidth="1"/>
    <col min="3092" max="3092" width="10.44140625" style="2" customWidth="1"/>
    <col min="3093" max="3093" width="13" style="2" customWidth="1"/>
    <col min="3094" max="3094" width="25.21875" style="2" customWidth="1"/>
    <col min="3095" max="3339" width="8.77734375" style="2"/>
    <col min="3340" max="3340" width="20.6640625" style="2" customWidth="1"/>
    <col min="3341" max="3341" width="6.44140625" style="2" customWidth="1"/>
    <col min="3342" max="3343" width="5.44140625" style="2" bestFit="1" customWidth="1"/>
    <col min="3344" max="3344" width="6.88671875" style="2" customWidth="1"/>
    <col min="3345" max="3345" width="19.6640625" style="2" customWidth="1"/>
    <col min="3346" max="3346" width="7.44140625" style="2" bestFit="1" customWidth="1"/>
    <col min="3347" max="3347" width="10.109375" style="2" customWidth="1"/>
    <col min="3348" max="3348" width="10.44140625" style="2" customWidth="1"/>
    <col min="3349" max="3349" width="13" style="2" customWidth="1"/>
    <col min="3350" max="3350" width="25.21875" style="2" customWidth="1"/>
    <col min="3351" max="3595" width="8.77734375" style="2"/>
    <col min="3596" max="3596" width="20.6640625" style="2" customWidth="1"/>
    <col min="3597" max="3597" width="6.44140625" style="2" customWidth="1"/>
    <col min="3598" max="3599" width="5.44140625" style="2" bestFit="1" customWidth="1"/>
    <col min="3600" max="3600" width="6.88671875" style="2" customWidth="1"/>
    <col min="3601" max="3601" width="19.6640625" style="2" customWidth="1"/>
    <col min="3602" max="3602" width="7.44140625" style="2" bestFit="1" customWidth="1"/>
    <col min="3603" max="3603" width="10.109375" style="2" customWidth="1"/>
    <col min="3604" max="3604" width="10.44140625" style="2" customWidth="1"/>
    <col min="3605" max="3605" width="13" style="2" customWidth="1"/>
    <col min="3606" max="3606" width="25.21875" style="2" customWidth="1"/>
    <col min="3607" max="3851" width="8.77734375" style="2"/>
    <col min="3852" max="3852" width="20.6640625" style="2" customWidth="1"/>
    <col min="3853" max="3853" width="6.44140625" style="2" customWidth="1"/>
    <col min="3854" max="3855" width="5.44140625" style="2" bestFit="1" customWidth="1"/>
    <col min="3856" max="3856" width="6.88671875" style="2" customWidth="1"/>
    <col min="3857" max="3857" width="19.6640625" style="2" customWidth="1"/>
    <col min="3858" max="3858" width="7.44140625" style="2" bestFit="1" customWidth="1"/>
    <col min="3859" max="3859" width="10.109375" style="2" customWidth="1"/>
    <col min="3860" max="3860" width="10.44140625" style="2" customWidth="1"/>
    <col min="3861" max="3861" width="13" style="2" customWidth="1"/>
    <col min="3862" max="3862" width="25.21875" style="2" customWidth="1"/>
    <col min="3863" max="4107" width="8.77734375" style="2"/>
    <col min="4108" max="4108" width="20.6640625" style="2" customWidth="1"/>
    <col min="4109" max="4109" width="6.44140625" style="2" customWidth="1"/>
    <col min="4110" max="4111" width="5.44140625" style="2" bestFit="1" customWidth="1"/>
    <col min="4112" max="4112" width="6.88671875" style="2" customWidth="1"/>
    <col min="4113" max="4113" width="19.6640625" style="2" customWidth="1"/>
    <col min="4114" max="4114" width="7.44140625" style="2" bestFit="1" customWidth="1"/>
    <col min="4115" max="4115" width="10.109375" style="2" customWidth="1"/>
    <col min="4116" max="4116" width="10.44140625" style="2" customWidth="1"/>
    <col min="4117" max="4117" width="13" style="2" customWidth="1"/>
    <col min="4118" max="4118" width="25.21875" style="2" customWidth="1"/>
    <col min="4119" max="4363" width="8.77734375" style="2"/>
    <col min="4364" max="4364" width="20.6640625" style="2" customWidth="1"/>
    <col min="4365" max="4365" width="6.44140625" style="2" customWidth="1"/>
    <col min="4366" max="4367" width="5.44140625" style="2" bestFit="1" customWidth="1"/>
    <col min="4368" max="4368" width="6.88671875" style="2" customWidth="1"/>
    <col min="4369" max="4369" width="19.6640625" style="2" customWidth="1"/>
    <col min="4370" max="4370" width="7.44140625" style="2" bestFit="1" customWidth="1"/>
    <col min="4371" max="4371" width="10.109375" style="2" customWidth="1"/>
    <col min="4372" max="4372" width="10.44140625" style="2" customWidth="1"/>
    <col min="4373" max="4373" width="13" style="2" customWidth="1"/>
    <col min="4374" max="4374" width="25.21875" style="2" customWidth="1"/>
    <col min="4375" max="4619" width="8.77734375" style="2"/>
    <col min="4620" max="4620" width="20.6640625" style="2" customWidth="1"/>
    <col min="4621" max="4621" width="6.44140625" style="2" customWidth="1"/>
    <col min="4622" max="4623" width="5.44140625" style="2" bestFit="1" customWidth="1"/>
    <col min="4624" max="4624" width="6.88671875" style="2" customWidth="1"/>
    <col min="4625" max="4625" width="19.6640625" style="2" customWidth="1"/>
    <col min="4626" max="4626" width="7.44140625" style="2" bestFit="1" customWidth="1"/>
    <col min="4627" max="4627" width="10.109375" style="2" customWidth="1"/>
    <col min="4628" max="4628" width="10.44140625" style="2" customWidth="1"/>
    <col min="4629" max="4629" width="13" style="2" customWidth="1"/>
    <col min="4630" max="4630" width="25.21875" style="2" customWidth="1"/>
    <col min="4631" max="4875" width="8.77734375" style="2"/>
    <col min="4876" max="4876" width="20.6640625" style="2" customWidth="1"/>
    <col min="4877" max="4877" width="6.44140625" style="2" customWidth="1"/>
    <col min="4878" max="4879" width="5.44140625" style="2" bestFit="1" customWidth="1"/>
    <col min="4880" max="4880" width="6.88671875" style="2" customWidth="1"/>
    <col min="4881" max="4881" width="19.6640625" style="2" customWidth="1"/>
    <col min="4882" max="4882" width="7.44140625" style="2" bestFit="1" customWidth="1"/>
    <col min="4883" max="4883" width="10.109375" style="2" customWidth="1"/>
    <col min="4884" max="4884" width="10.44140625" style="2" customWidth="1"/>
    <col min="4885" max="4885" width="13" style="2" customWidth="1"/>
    <col min="4886" max="4886" width="25.21875" style="2" customWidth="1"/>
    <col min="4887" max="5131" width="8.77734375" style="2"/>
    <col min="5132" max="5132" width="20.6640625" style="2" customWidth="1"/>
    <col min="5133" max="5133" width="6.44140625" style="2" customWidth="1"/>
    <col min="5134" max="5135" width="5.44140625" style="2" bestFit="1" customWidth="1"/>
    <col min="5136" max="5136" width="6.88671875" style="2" customWidth="1"/>
    <col min="5137" max="5137" width="19.6640625" style="2" customWidth="1"/>
    <col min="5138" max="5138" width="7.44140625" style="2" bestFit="1" customWidth="1"/>
    <col min="5139" max="5139" width="10.109375" style="2" customWidth="1"/>
    <col min="5140" max="5140" width="10.44140625" style="2" customWidth="1"/>
    <col min="5141" max="5141" width="13" style="2" customWidth="1"/>
    <col min="5142" max="5142" width="25.21875" style="2" customWidth="1"/>
    <col min="5143" max="5387" width="8.77734375" style="2"/>
    <col min="5388" max="5388" width="20.6640625" style="2" customWidth="1"/>
    <col min="5389" max="5389" width="6.44140625" style="2" customWidth="1"/>
    <col min="5390" max="5391" width="5.44140625" style="2" bestFit="1" customWidth="1"/>
    <col min="5392" max="5392" width="6.88671875" style="2" customWidth="1"/>
    <col min="5393" max="5393" width="19.6640625" style="2" customWidth="1"/>
    <col min="5394" max="5394" width="7.44140625" style="2" bestFit="1" customWidth="1"/>
    <col min="5395" max="5395" width="10.109375" style="2" customWidth="1"/>
    <col min="5396" max="5396" width="10.44140625" style="2" customWidth="1"/>
    <col min="5397" max="5397" width="13" style="2" customWidth="1"/>
    <col min="5398" max="5398" width="25.21875" style="2" customWidth="1"/>
    <col min="5399" max="5643" width="8.77734375" style="2"/>
    <col min="5644" max="5644" width="20.6640625" style="2" customWidth="1"/>
    <col min="5645" max="5645" width="6.44140625" style="2" customWidth="1"/>
    <col min="5646" max="5647" width="5.44140625" style="2" bestFit="1" customWidth="1"/>
    <col min="5648" max="5648" width="6.88671875" style="2" customWidth="1"/>
    <col min="5649" max="5649" width="19.6640625" style="2" customWidth="1"/>
    <col min="5650" max="5650" width="7.44140625" style="2" bestFit="1" customWidth="1"/>
    <col min="5651" max="5651" width="10.109375" style="2" customWidth="1"/>
    <col min="5652" max="5652" width="10.44140625" style="2" customWidth="1"/>
    <col min="5653" max="5653" width="13" style="2" customWidth="1"/>
    <col min="5654" max="5654" width="25.21875" style="2" customWidth="1"/>
    <col min="5655" max="5899" width="8.77734375" style="2"/>
    <col min="5900" max="5900" width="20.6640625" style="2" customWidth="1"/>
    <col min="5901" max="5901" width="6.44140625" style="2" customWidth="1"/>
    <col min="5902" max="5903" width="5.44140625" style="2" bestFit="1" customWidth="1"/>
    <col min="5904" max="5904" width="6.88671875" style="2" customWidth="1"/>
    <col min="5905" max="5905" width="19.6640625" style="2" customWidth="1"/>
    <col min="5906" max="5906" width="7.44140625" style="2" bestFit="1" customWidth="1"/>
    <col min="5907" max="5907" width="10.109375" style="2" customWidth="1"/>
    <col min="5908" max="5908" width="10.44140625" style="2" customWidth="1"/>
    <col min="5909" max="5909" width="13" style="2" customWidth="1"/>
    <col min="5910" max="5910" width="25.21875" style="2" customWidth="1"/>
    <col min="5911" max="6155" width="8.77734375" style="2"/>
    <col min="6156" max="6156" width="20.6640625" style="2" customWidth="1"/>
    <col min="6157" max="6157" width="6.44140625" style="2" customWidth="1"/>
    <col min="6158" max="6159" width="5.44140625" style="2" bestFit="1" customWidth="1"/>
    <col min="6160" max="6160" width="6.88671875" style="2" customWidth="1"/>
    <col min="6161" max="6161" width="19.6640625" style="2" customWidth="1"/>
    <col min="6162" max="6162" width="7.44140625" style="2" bestFit="1" customWidth="1"/>
    <col min="6163" max="6163" width="10.109375" style="2" customWidth="1"/>
    <col min="6164" max="6164" width="10.44140625" style="2" customWidth="1"/>
    <col min="6165" max="6165" width="13" style="2" customWidth="1"/>
    <col min="6166" max="6166" width="25.21875" style="2" customWidth="1"/>
    <col min="6167" max="6411" width="8.77734375" style="2"/>
    <col min="6412" max="6412" width="20.6640625" style="2" customWidth="1"/>
    <col min="6413" max="6413" width="6.44140625" style="2" customWidth="1"/>
    <col min="6414" max="6415" width="5.44140625" style="2" bestFit="1" customWidth="1"/>
    <col min="6416" max="6416" width="6.88671875" style="2" customWidth="1"/>
    <col min="6417" max="6417" width="19.6640625" style="2" customWidth="1"/>
    <col min="6418" max="6418" width="7.44140625" style="2" bestFit="1" customWidth="1"/>
    <col min="6419" max="6419" width="10.109375" style="2" customWidth="1"/>
    <col min="6420" max="6420" width="10.44140625" style="2" customWidth="1"/>
    <col min="6421" max="6421" width="13" style="2" customWidth="1"/>
    <col min="6422" max="6422" width="25.21875" style="2" customWidth="1"/>
    <col min="6423" max="6667" width="8.77734375" style="2"/>
    <col min="6668" max="6668" width="20.6640625" style="2" customWidth="1"/>
    <col min="6669" max="6669" width="6.44140625" style="2" customWidth="1"/>
    <col min="6670" max="6671" width="5.44140625" style="2" bestFit="1" customWidth="1"/>
    <col min="6672" max="6672" width="6.88671875" style="2" customWidth="1"/>
    <col min="6673" max="6673" width="19.6640625" style="2" customWidth="1"/>
    <col min="6674" max="6674" width="7.44140625" style="2" bestFit="1" customWidth="1"/>
    <col min="6675" max="6675" width="10.109375" style="2" customWidth="1"/>
    <col min="6676" max="6676" width="10.44140625" style="2" customWidth="1"/>
    <col min="6677" max="6677" width="13" style="2" customWidth="1"/>
    <col min="6678" max="6678" width="25.21875" style="2" customWidth="1"/>
    <col min="6679" max="6923" width="8.77734375" style="2"/>
    <col min="6924" max="6924" width="20.6640625" style="2" customWidth="1"/>
    <col min="6925" max="6925" width="6.44140625" style="2" customWidth="1"/>
    <col min="6926" max="6927" width="5.44140625" style="2" bestFit="1" customWidth="1"/>
    <col min="6928" max="6928" width="6.88671875" style="2" customWidth="1"/>
    <col min="6929" max="6929" width="19.6640625" style="2" customWidth="1"/>
    <col min="6930" max="6930" width="7.44140625" style="2" bestFit="1" customWidth="1"/>
    <col min="6931" max="6931" width="10.109375" style="2" customWidth="1"/>
    <col min="6932" max="6932" width="10.44140625" style="2" customWidth="1"/>
    <col min="6933" max="6933" width="13" style="2" customWidth="1"/>
    <col min="6934" max="6934" width="25.21875" style="2" customWidth="1"/>
    <col min="6935" max="7179" width="8.77734375" style="2"/>
    <col min="7180" max="7180" width="20.6640625" style="2" customWidth="1"/>
    <col min="7181" max="7181" width="6.44140625" style="2" customWidth="1"/>
    <col min="7182" max="7183" width="5.44140625" style="2" bestFit="1" customWidth="1"/>
    <col min="7184" max="7184" width="6.88671875" style="2" customWidth="1"/>
    <col min="7185" max="7185" width="19.6640625" style="2" customWidth="1"/>
    <col min="7186" max="7186" width="7.44140625" style="2" bestFit="1" customWidth="1"/>
    <col min="7187" max="7187" width="10.109375" style="2" customWidth="1"/>
    <col min="7188" max="7188" width="10.44140625" style="2" customWidth="1"/>
    <col min="7189" max="7189" width="13" style="2" customWidth="1"/>
    <col min="7190" max="7190" width="25.21875" style="2" customWidth="1"/>
    <col min="7191" max="7435" width="8.77734375" style="2"/>
    <col min="7436" max="7436" width="20.6640625" style="2" customWidth="1"/>
    <col min="7437" max="7437" width="6.44140625" style="2" customWidth="1"/>
    <col min="7438" max="7439" width="5.44140625" style="2" bestFit="1" customWidth="1"/>
    <col min="7440" max="7440" width="6.88671875" style="2" customWidth="1"/>
    <col min="7441" max="7441" width="19.6640625" style="2" customWidth="1"/>
    <col min="7442" max="7442" width="7.44140625" style="2" bestFit="1" customWidth="1"/>
    <col min="7443" max="7443" width="10.109375" style="2" customWidth="1"/>
    <col min="7444" max="7444" width="10.44140625" style="2" customWidth="1"/>
    <col min="7445" max="7445" width="13" style="2" customWidth="1"/>
    <col min="7446" max="7446" width="25.21875" style="2" customWidth="1"/>
    <col min="7447" max="7691" width="8.77734375" style="2"/>
    <col min="7692" max="7692" width="20.6640625" style="2" customWidth="1"/>
    <col min="7693" max="7693" width="6.44140625" style="2" customWidth="1"/>
    <col min="7694" max="7695" width="5.44140625" style="2" bestFit="1" customWidth="1"/>
    <col min="7696" max="7696" width="6.88671875" style="2" customWidth="1"/>
    <col min="7697" max="7697" width="19.6640625" style="2" customWidth="1"/>
    <col min="7698" max="7698" width="7.44140625" style="2" bestFit="1" customWidth="1"/>
    <col min="7699" max="7699" width="10.109375" style="2" customWidth="1"/>
    <col min="7700" max="7700" width="10.44140625" style="2" customWidth="1"/>
    <col min="7701" max="7701" width="13" style="2" customWidth="1"/>
    <col min="7702" max="7702" width="25.21875" style="2" customWidth="1"/>
    <col min="7703" max="7947" width="8.77734375" style="2"/>
    <col min="7948" max="7948" width="20.6640625" style="2" customWidth="1"/>
    <col min="7949" max="7949" width="6.44140625" style="2" customWidth="1"/>
    <col min="7950" max="7951" width="5.44140625" style="2" bestFit="1" customWidth="1"/>
    <col min="7952" max="7952" width="6.88671875" style="2" customWidth="1"/>
    <col min="7953" max="7953" width="19.6640625" style="2" customWidth="1"/>
    <col min="7954" max="7954" width="7.44140625" style="2" bestFit="1" customWidth="1"/>
    <col min="7955" max="7955" width="10.109375" style="2" customWidth="1"/>
    <col min="7956" max="7956" width="10.44140625" style="2" customWidth="1"/>
    <col min="7957" max="7957" width="13" style="2" customWidth="1"/>
    <col min="7958" max="7958" width="25.21875" style="2" customWidth="1"/>
    <col min="7959" max="8203" width="8.77734375" style="2"/>
    <col min="8204" max="8204" width="20.6640625" style="2" customWidth="1"/>
    <col min="8205" max="8205" width="6.44140625" style="2" customWidth="1"/>
    <col min="8206" max="8207" width="5.44140625" style="2" bestFit="1" customWidth="1"/>
    <col min="8208" max="8208" width="6.88671875" style="2" customWidth="1"/>
    <col min="8209" max="8209" width="19.6640625" style="2" customWidth="1"/>
    <col min="8210" max="8210" width="7.44140625" style="2" bestFit="1" customWidth="1"/>
    <col min="8211" max="8211" width="10.109375" style="2" customWidth="1"/>
    <col min="8212" max="8212" width="10.44140625" style="2" customWidth="1"/>
    <col min="8213" max="8213" width="13" style="2" customWidth="1"/>
    <col min="8214" max="8214" width="25.21875" style="2" customWidth="1"/>
    <col min="8215" max="8459" width="8.77734375" style="2"/>
    <col min="8460" max="8460" width="20.6640625" style="2" customWidth="1"/>
    <col min="8461" max="8461" width="6.44140625" style="2" customWidth="1"/>
    <col min="8462" max="8463" width="5.44140625" style="2" bestFit="1" customWidth="1"/>
    <col min="8464" max="8464" width="6.88671875" style="2" customWidth="1"/>
    <col min="8465" max="8465" width="19.6640625" style="2" customWidth="1"/>
    <col min="8466" max="8466" width="7.44140625" style="2" bestFit="1" customWidth="1"/>
    <col min="8467" max="8467" width="10.109375" style="2" customWidth="1"/>
    <col min="8468" max="8468" width="10.44140625" style="2" customWidth="1"/>
    <col min="8469" max="8469" width="13" style="2" customWidth="1"/>
    <col min="8470" max="8470" width="25.21875" style="2" customWidth="1"/>
    <col min="8471" max="8715" width="8.77734375" style="2"/>
    <col min="8716" max="8716" width="20.6640625" style="2" customWidth="1"/>
    <col min="8717" max="8717" width="6.44140625" style="2" customWidth="1"/>
    <col min="8718" max="8719" width="5.44140625" style="2" bestFit="1" customWidth="1"/>
    <col min="8720" max="8720" width="6.88671875" style="2" customWidth="1"/>
    <col min="8721" max="8721" width="19.6640625" style="2" customWidth="1"/>
    <col min="8722" max="8722" width="7.44140625" style="2" bestFit="1" customWidth="1"/>
    <col min="8723" max="8723" width="10.109375" style="2" customWidth="1"/>
    <col min="8724" max="8724" width="10.44140625" style="2" customWidth="1"/>
    <col min="8725" max="8725" width="13" style="2" customWidth="1"/>
    <col min="8726" max="8726" width="25.21875" style="2" customWidth="1"/>
    <col min="8727" max="8971" width="8.77734375" style="2"/>
    <col min="8972" max="8972" width="20.6640625" style="2" customWidth="1"/>
    <col min="8973" max="8973" width="6.44140625" style="2" customWidth="1"/>
    <col min="8974" max="8975" width="5.44140625" style="2" bestFit="1" customWidth="1"/>
    <col min="8976" max="8976" width="6.88671875" style="2" customWidth="1"/>
    <col min="8977" max="8977" width="19.6640625" style="2" customWidth="1"/>
    <col min="8978" max="8978" width="7.44140625" style="2" bestFit="1" customWidth="1"/>
    <col min="8979" max="8979" width="10.109375" style="2" customWidth="1"/>
    <col min="8980" max="8980" width="10.44140625" style="2" customWidth="1"/>
    <col min="8981" max="8981" width="13" style="2" customWidth="1"/>
    <col min="8982" max="8982" width="25.21875" style="2" customWidth="1"/>
    <col min="8983" max="9227" width="8.77734375" style="2"/>
    <col min="9228" max="9228" width="20.6640625" style="2" customWidth="1"/>
    <col min="9229" max="9229" width="6.44140625" style="2" customWidth="1"/>
    <col min="9230" max="9231" width="5.44140625" style="2" bestFit="1" customWidth="1"/>
    <col min="9232" max="9232" width="6.88671875" style="2" customWidth="1"/>
    <col min="9233" max="9233" width="19.6640625" style="2" customWidth="1"/>
    <col min="9234" max="9234" width="7.44140625" style="2" bestFit="1" customWidth="1"/>
    <col min="9235" max="9235" width="10.109375" style="2" customWidth="1"/>
    <col min="9236" max="9236" width="10.44140625" style="2" customWidth="1"/>
    <col min="9237" max="9237" width="13" style="2" customWidth="1"/>
    <col min="9238" max="9238" width="25.21875" style="2" customWidth="1"/>
    <col min="9239" max="9483" width="8.77734375" style="2"/>
    <col min="9484" max="9484" width="20.6640625" style="2" customWidth="1"/>
    <col min="9485" max="9485" width="6.44140625" style="2" customWidth="1"/>
    <col min="9486" max="9487" width="5.44140625" style="2" bestFit="1" customWidth="1"/>
    <col min="9488" max="9488" width="6.88671875" style="2" customWidth="1"/>
    <col min="9489" max="9489" width="19.6640625" style="2" customWidth="1"/>
    <col min="9490" max="9490" width="7.44140625" style="2" bestFit="1" customWidth="1"/>
    <col min="9491" max="9491" width="10.109375" style="2" customWidth="1"/>
    <col min="9492" max="9492" width="10.44140625" style="2" customWidth="1"/>
    <col min="9493" max="9493" width="13" style="2" customWidth="1"/>
    <col min="9494" max="9494" width="25.21875" style="2" customWidth="1"/>
    <col min="9495" max="9739" width="8.77734375" style="2"/>
    <col min="9740" max="9740" width="20.6640625" style="2" customWidth="1"/>
    <col min="9741" max="9741" width="6.44140625" style="2" customWidth="1"/>
    <col min="9742" max="9743" width="5.44140625" style="2" bestFit="1" customWidth="1"/>
    <col min="9744" max="9744" width="6.88671875" style="2" customWidth="1"/>
    <col min="9745" max="9745" width="19.6640625" style="2" customWidth="1"/>
    <col min="9746" max="9746" width="7.44140625" style="2" bestFit="1" customWidth="1"/>
    <col min="9747" max="9747" width="10.109375" style="2" customWidth="1"/>
    <col min="9748" max="9748" width="10.44140625" style="2" customWidth="1"/>
    <col min="9749" max="9749" width="13" style="2" customWidth="1"/>
    <col min="9750" max="9750" width="25.21875" style="2" customWidth="1"/>
    <col min="9751" max="9995" width="8.77734375" style="2"/>
    <col min="9996" max="9996" width="20.6640625" style="2" customWidth="1"/>
    <col min="9997" max="9997" width="6.44140625" style="2" customWidth="1"/>
    <col min="9998" max="9999" width="5.44140625" style="2" bestFit="1" customWidth="1"/>
    <col min="10000" max="10000" width="6.88671875" style="2" customWidth="1"/>
    <col min="10001" max="10001" width="19.6640625" style="2" customWidth="1"/>
    <col min="10002" max="10002" width="7.44140625" style="2" bestFit="1" customWidth="1"/>
    <col min="10003" max="10003" width="10.109375" style="2" customWidth="1"/>
    <col min="10004" max="10004" width="10.44140625" style="2" customWidth="1"/>
    <col min="10005" max="10005" width="13" style="2" customWidth="1"/>
    <col min="10006" max="10006" width="25.21875" style="2" customWidth="1"/>
    <col min="10007" max="10251" width="8.77734375" style="2"/>
    <col min="10252" max="10252" width="20.6640625" style="2" customWidth="1"/>
    <col min="10253" max="10253" width="6.44140625" style="2" customWidth="1"/>
    <col min="10254" max="10255" width="5.44140625" style="2" bestFit="1" customWidth="1"/>
    <col min="10256" max="10256" width="6.88671875" style="2" customWidth="1"/>
    <col min="10257" max="10257" width="19.6640625" style="2" customWidth="1"/>
    <col min="10258" max="10258" width="7.44140625" style="2" bestFit="1" customWidth="1"/>
    <col min="10259" max="10259" width="10.109375" style="2" customWidth="1"/>
    <col min="10260" max="10260" width="10.44140625" style="2" customWidth="1"/>
    <col min="10261" max="10261" width="13" style="2" customWidth="1"/>
    <col min="10262" max="10262" width="25.21875" style="2" customWidth="1"/>
    <col min="10263" max="10507" width="8.77734375" style="2"/>
    <col min="10508" max="10508" width="20.6640625" style="2" customWidth="1"/>
    <col min="10509" max="10509" width="6.44140625" style="2" customWidth="1"/>
    <col min="10510" max="10511" width="5.44140625" style="2" bestFit="1" customWidth="1"/>
    <col min="10512" max="10512" width="6.88671875" style="2" customWidth="1"/>
    <col min="10513" max="10513" width="19.6640625" style="2" customWidth="1"/>
    <col min="10514" max="10514" width="7.44140625" style="2" bestFit="1" customWidth="1"/>
    <col min="10515" max="10515" width="10.109375" style="2" customWidth="1"/>
    <col min="10516" max="10516" width="10.44140625" style="2" customWidth="1"/>
    <col min="10517" max="10517" width="13" style="2" customWidth="1"/>
    <col min="10518" max="10518" width="25.21875" style="2" customWidth="1"/>
    <col min="10519" max="10763" width="8.77734375" style="2"/>
    <col min="10764" max="10764" width="20.6640625" style="2" customWidth="1"/>
    <col min="10765" max="10765" width="6.44140625" style="2" customWidth="1"/>
    <col min="10766" max="10767" width="5.44140625" style="2" bestFit="1" customWidth="1"/>
    <col min="10768" max="10768" width="6.88671875" style="2" customWidth="1"/>
    <col min="10769" max="10769" width="19.6640625" style="2" customWidth="1"/>
    <col min="10770" max="10770" width="7.44140625" style="2" bestFit="1" customWidth="1"/>
    <col min="10771" max="10771" width="10.109375" style="2" customWidth="1"/>
    <col min="10772" max="10772" width="10.44140625" style="2" customWidth="1"/>
    <col min="10773" max="10773" width="13" style="2" customWidth="1"/>
    <col min="10774" max="10774" width="25.21875" style="2" customWidth="1"/>
    <col min="10775" max="11019" width="8.77734375" style="2"/>
    <col min="11020" max="11020" width="20.6640625" style="2" customWidth="1"/>
    <col min="11021" max="11021" width="6.44140625" style="2" customWidth="1"/>
    <col min="11022" max="11023" width="5.44140625" style="2" bestFit="1" customWidth="1"/>
    <col min="11024" max="11024" width="6.88671875" style="2" customWidth="1"/>
    <col min="11025" max="11025" width="19.6640625" style="2" customWidth="1"/>
    <col min="11026" max="11026" width="7.44140625" style="2" bestFit="1" customWidth="1"/>
    <col min="11027" max="11027" width="10.109375" style="2" customWidth="1"/>
    <col min="11028" max="11028" width="10.44140625" style="2" customWidth="1"/>
    <col min="11029" max="11029" width="13" style="2" customWidth="1"/>
    <col min="11030" max="11030" width="25.21875" style="2" customWidth="1"/>
    <col min="11031" max="11275" width="8.77734375" style="2"/>
    <col min="11276" max="11276" width="20.6640625" style="2" customWidth="1"/>
    <col min="11277" max="11277" width="6.44140625" style="2" customWidth="1"/>
    <col min="11278" max="11279" width="5.44140625" style="2" bestFit="1" customWidth="1"/>
    <col min="11280" max="11280" width="6.88671875" style="2" customWidth="1"/>
    <col min="11281" max="11281" width="19.6640625" style="2" customWidth="1"/>
    <col min="11282" max="11282" width="7.44140625" style="2" bestFit="1" customWidth="1"/>
    <col min="11283" max="11283" width="10.109375" style="2" customWidth="1"/>
    <col min="11284" max="11284" width="10.44140625" style="2" customWidth="1"/>
    <col min="11285" max="11285" width="13" style="2" customWidth="1"/>
    <col min="11286" max="11286" width="25.21875" style="2" customWidth="1"/>
    <col min="11287" max="11531" width="8.77734375" style="2"/>
    <col min="11532" max="11532" width="20.6640625" style="2" customWidth="1"/>
    <col min="11533" max="11533" width="6.44140625" style="2" customWidth="1"/>
    <col min="11534" max="11535" width="5.44140625" style="2" bestFit="1" customWidth="1"/>
    <col min="11536" max="11536" width="6.88671875" style="2" customWidth="1"/>
    <col min="11537" max="11537" width="19.6640625" style="2" customWidth="1"/>
    <col min="11538" max="11538" width="7.44140625" style="2" bestFit="1" customWidth="1"/>
    <col min="11539" max="11539" width="10.109375" style="2" customWidth="1"/>
    <col min="11540" max="11540" width="10.44140625" style="2" customWidth="1"/>
    <col min="11541" max="11541" width="13" style="2" customWidth="1"/>
    <col min="11542" max="11542" width="25.21875" style="2" customWidth="1"/>
    <col min="11543" max="11787" width="8.77734375" style="2"/>
    <col min="11788" max="11788" width="20.6640625" style="2" customWidth="1"/>
    <col min="11789" max="11789" width="6.44140625" style="2" customWidth="1"/>
    <col min="11790" max="11791" width="5.44140625" style="2" bestFit="1" customWidth="1"/>
    <col min="11792" max="11792" width="6.88671875" style="2" customWidth="1"/>
    <col min="11793" max="11793" width="19.6640625" style="2" customWidth="1"/>
    <col min="11794" max="11794" width="7.44140625" style="2" bestFit="1" customWidth="1"/>
    <col min="11795" max="11795" width="10.109375" style="2" customWidth="1"/>
    <col min="11796" max="11796" width="10.44140625" style="2" customWidth="1"/>
    <col min="11797" max="11797" width="13" style="2" customWidth="1"/>
    <col min="11798" max="11798" width="25.21875" style="2" customWidth="1"/>
    <col min="11799" max="12043" width="8.77734375" style="2"/>
    <col min="12044" max="12044" width="20.6640625" style="2" customWidth="1"/>
    <col min="12045" max="12045" width="6.44140625" style="2" customWidth="1"/>
    <col min="12046" max="12047" width="5.44140625" style="2" bestFit="1" customWidth="1"/>
    <col min="12048" max="12048" width="6.88671875" style="2" customWidth="1"/>
    <col min="12049" max="12049" width="19.6640625" style="2" customWidth="1"/>
    <col min="12050" max="12050" width="7.44140625" style="2" bestFit="1" customWidth="1"/>
    <col min="12051" max="12051" width="10.109375" style="2" customWidth="1"/>
    <col min="12052" max="12052" width="10.44140625" style="2" customWidth="1"/>
    <col min="12053" max="12053" width="13" style="2" customWidth="1"/>
    <col min="12054" max="12054" width="25.21875" style="2" customWidth="1"/>
    <col min="12055" max="12299" width="8.77734375" style="2"/>
    <col min="12300" max="12300" width="20.6640625" style="2" customWidth="1"/>
    <col min="12301" max="12301" width="6.44140625" style="2" customWidth="1"/>
    <col min="12302" max="12303" width="5.44140625" style="2" bestFit="1" customWidth="1"/>
    <col min="12304" max="12304" width="6.88671875" style="2" customWidth="1"/>
    <col min="12305" max="12305" width="19.6640625" style="2" customWidth="1"/>
    <col min="12306" max="12306" width="7.44140625" style="2" bestFit="1" customWidth="1"/>
    <col min="12307" max="12307" width="10.109375" style="2" customWidth="1"/>
    <col min="12308" max="12308" width="10.44140625" style="2" customWidth="1"/>
    <col min="12309" max="12309" width="13" style="2" customWidth="1"/>
    <col min="12310" max="12310" width="25.21875" style="2" customWidth="1"/>
    <col min="12311" max="12555" width="8.77734375" style="2"/>
    <col min="12556" max="12556" width="20.6640625" style="2" customWidth="1"/>
    <col min="12557" max="12557" width="6.44140625" style="2" customWidth="1"/>
    <col min="12558" max="12559" width="5.44140625" style="2" bestFit="1" customWidth="1"/>
    <col min="12560" max="12560" width="6.88671875" style="2" customWidth="1"/>
    <col min="12561" max="12561" width="19.6640625" style="2" customWidth="1"/>
    <col min="12562" max="12562" width="7.44140625" style="2" bestFit="1" customWidth="1"/>
    <col min="12563" max="12563" width="10.109375" style="2" customWidth="1"/>
    <col min="12564" max="12564" width="10.44140625" style="2" customWidth="1"/>
    <col min="12565" max="12565" width="13" style="2" customWidth="1"/>
    <col min="12566" max="12566" width="25.21875" style="2" customWidth="1"/>
    <col min="12567" max="12811" width="8.77734375" style="2"/>
    <col min="12812" max="12812" width="20.6640625" style="2" customWidth="1"/>
    <col min="12813" max="12813" width="6.44140625" style="2" customWidth="1"/>
    <col min="12814" max="12815" width="5.44140625" style="2" bestFit="1" customWidth="1"/>
    <col min="12816" max="12816" width="6.88671875" style="2" customWidth="1"/>
    <col min="12817" max="12817" width="19.6640625" style="2" customWidth="1"/>
    <col min="12818" max="12818" width="7.44140625" style="2" bestFit="1" customWidth="1"/>
    <col min="12819" max="12819" width="10.109375" style="2" customWidth="1"/>
    <col min="12820" max="12820" width="10.44140625" style="2" customWidth="1"/>
    <col min="12821" max="12821" width="13" style="2" customWidth="1"/>
    <col min="12822" max="12822" width="25.21875" style="2" customWidth="1"/>
    <col min="12823" max="13067" width="8.77734375" style="2"/>
    <col min="13068" max="13068" width="20.6640625" style="2" customWidth="1"/>
    <col min="13069" max="13069" width="6.44140625" style="2" customWidth="1"/>
    <col min="13070" max="13071" width="5.44140625" style="2" bestFit="1" customWidth="1"/>
    <col min="13072" max="13072" width="6.88671875" style="2" customWidth="1"/>
    <col min="13073" max="13073" width="19.6640625" style="2" customWidth="1"/>
    <col min="13074" max="13074" width="7.44140625" style="2" bestFit="1" customWidth="1"/>
    <col min="13075" max="13075" width="10.109375" style="2" customWidth="1"/>
    <col min="13076" max="13076" width="10.44140625" style="2" customWidth="1"/>
    <col min="13077" max="13077" width="13" style="2" customWidth="1"/>
    <col min="13078" max="13078" width="25.21875" style="2" customWidth="1"/>
    <col min="13079" max="13323" width="8.77734375" style="2"/>
    <col min="13324" max="13324" width="20.6640625" style="2" customWidth="1"/>
    <col min="13325" max="13325" width="6.44140625" style="2" customWidth="1"/>
    <col min="13326" max="13327" width="5.44140625" style="2" bestFit="1" customWidth="1"/>
    <col min="13328" max="13328" width="6.88671875" style="2" customWidth="1"/>
    <col min="13329" max="13329" width="19.6640625" style="2" customWidth="1"/>
    <col min="13330" max="13330" width="7.44140625" style="2" bestFit="1" customWidth="1"/>
    <col min="13331" max="13331" width="10.109375" style="2" customWidth="1"/>
    <col min="13332" max="13332" width="10.44140625" style="2" customWidth="1"/>
    <col min="13333" max="13333" width="13" style="2" customWidth="1"/>
    <col min="13334" max="13334" width="25.21875" style="2" customWidth="1"/>
    <col min="13335" max="13579" width="8.77734375" style="2"/>
    <col min="13580" max="13580" width="20.6640625" style="2" customWidth="1"/>
    <col min="13581" max="13581" width="6.44140625" style="2" customWidth="1"/>
    <col min="13582" max="13583" width="5.44140625" style="2" bestFit="1" customWidth="1"/>
    <col min="13584" max="13584" width="6.88671875" style="2" customWidth="1"/>
    <col min="13585" max="13585" width="19.6640625" style="2" customWidth="1"/>
    <col min="13586" max="13586" width="7.44140625" style="2" bestFit="1" customWidth="1"/>
    <col min="13587" max="13587" width="10.109375" style="2" customWidth="1"/>
    <col min="13588" max="13588" width="10.44140625" style="2" customWidth="1"/>
    <col min="13589" max="13589" width="13" style="2" customWidth="1"/>
    <col min="13590" max="13590" width="25.21875" style="2" customWidth="1"/>
    <col min="13591" max="13835" width="8.77734375" style="2"/>
    <col min="13836" max="13836" width="20.6640625" style="2" customWidth="1"/>
    <col min="13837" max="13837" width="6.44140625" style="2" customWidth="1"/>
    <col min="13838" max="13839" width="5.44140625" style="2" bestFit="1" customWidth="1"/>
    <col min="13840" max="13840" width="6.88671875" style="2" customWidth="1"/>
    <col min="13841" max="13841" width="19.6640625" style="2" customWidth="1"/>
    <col min="13842" max="13842" width="7.44140625" style="2" bestFit="1" customWidth="1"/>
    <col min="13843" max="13843" width="10.109375" style="2" customWidth="1"/>
    <col min="13844" max="13844" width="10.44140625" style="2" customWidth="1"/>
    <col min="13845" max="13845" width="13" style="2" customWidth="1"/>
    <col min="13846" max="13846" width="25.21875" style="2" customWidth="1"/>
    <col min="13847" max="14091" width="8.77734375" style="2"/>
    <col min="14092" max="14092" width="20.6640625" style="2" customWidth="1"/>
    <col min="14093" max="14093" width="6.44140625" style="2" customWidth="1"/>
    <col min="14094" max="14095" width="5.44140625" style="2" bestFit="1" customWidth="1"/>
    <col min="14096" max="14096" width="6.88671875" style="2" customWidth="1"/>
    <col min="14097" max="14097" width="19.6640625" style="2" customWidth="1"/>
    <col min="14098" max="14098" width="7.44140625" style="2" bestFit="1" customWidth="1"/>
    <col min="14099" max="14099" width="10.109375" style="2" customWidth="1"/>
    <col min="14100" max="14100" width="10.44140625" style="2" customWidth="1"/>
    <col min="14101" max="14101" width="13" style="2" customWidth="1"/>
    <col min="14102" max="14102" width="25.21875" style="2" customWidth="1"/>
    <col min="14103" max="14347" width="8.77734375" style="2"/>
    <col min="14348" max="14348" width="20.6640625" style="2" customWidth="1"/>
    <col min="14349" max="14349" width="6.44140625" style="2" customWidth="1"/>
    <col min="14350" max="14351" width="5.44140625" style="2" bestFit="1" customWidth="1"/>
    <col min="14352" max="14352" width="6.88671875" style="2" customWidth="1"/>
    <col min="14353" max="14353" width="19.6640625" style="2" customWidth="1"/>
    <col min="14354" max="14354" width="7.44140625" style="2" bestFit="1" customWidth="1"/>
    <col min="14355" max="14355" width="10.109375" style="2" customWidth="1"/>
    <col min="14356" max="14356" width="10.44140625" style="2" customWidth="1"/>
    <col min="14357" max="14357" width="13" style="2" customWidth="1"/>
    <col min="14358" max="14358" width="25.21875" style="2" customWidth="1"/>
    <col min="14359" max="14603" width="8.77734375" style="2"/>
    <col min="14604" max="14604" width="20.6640625" style="2" customWidth="1"/>
    <col min="14605" max="14605" width="6.44140625" style="2" customWidth="1"/>
    <col min="14606" max="14607" width="5.44140625" style="2" bestFit="1" customWidth="1"/>
    <col min="14608" max="14608" width="6.88671875" style="2" customWidth="1"/>
    <col min="14609" max="14609" width="19.6640625" style="2" customWidth="1"/>
    <col min="14610" max="14610" width="7.44140625" style="2" bestFit="1" customWidth="1"/>
    <col min="14611" max="14611" width="10.109375" style="2" customWidth="1"/>
    <col min="14612" max="14612" width="10.44140625" style="2" customWidth="1"/>
    <col min="14613" max="14613" width="13" style="2" customWidth="1"/>
    <col min="14614" max="14614" width="25.21875" style="2" customWidth="1"/>
    <col min="14615" max="14859" width="8.77734375" style="2"/>
    <col min="14860" max="14860" width="20.6640625" style="2" customWidth="1"/>
    <col min="14861" max="14861" width="6.44140625" style="2" customWidth="1"/>
    <col min="14862" max="14863" width="5.44140625" style="2" bestFit="1" customWidth="1"/>
    <col min="14864" max="14864" width="6.88671875" style="2" customWidth="1"/>
    <col min="14865" max="14865" width="19.6640625" style="2" customWidth="1"/>
    <col min="14866" max="14866" width="7.44140625" style="2" bestFit="1" customWidth="1"/>
    <col min="14867" max="14867" width="10.109375" style="2" customWidth="1"/>
    <col min="14868" max="14868" width="10.44140625" style="2" customWidth="1"/>
    <col min="14869" max="14869" width="13" style="2" customWidth="1"/>
    <col min="14870" max="14870" width="25.21875" style="2" customWidth="1"/>
    <col min="14871" max="15115" width="8.77734375" style="2"/>
    <col min="15116" max="15116" width="20.6640625" style="2" customWidth="1"/>
    <col min="15117" max="15117" width="6.44140625" style="2" customWidth="1"/>
    <col min="15118" max="15119" width="5.44140625" style="2" bestFit="1" customWidth="1"/>
    <col min="15120" max="15120" width="6.88671875" style="2" customWidth="1"/>
    <col min="15121" max="15121" width="19.6640625" style="2" customWidth="1"/>
    <col min="15122" max="15122" width="7.44140625" style="2" bestFit="1" customWidth="1"/>
    <col min="15123" max="15123" width="10.109375" style="2" customWidth="1"/>
    <col min="15124" max="15124" width="10.44140625" style="2" customWidth="1"/>
    <col min="15125" max="15125" width="13" style="2" customWidth="1"/>
    <col min="15126" max="15126" width="25.21875" style="2" customWidth="1"/>
    <col min="15127" max="15371" width="8.77734375" style="2"/>
    <col min="15372" max="15372" width="20.6640625" style="2" customWidth="1"/>
    <col min="15373" max="15373" width="6.44140625" style="2" customWidth="1"/>
    <col min="15374" max="15375" width="5.44140625" style="2" bestFit="1" customWidth="1"/>
    <col min="15376" max="15376" width="6.88671875" style="2" customWidth="1"/>
    <col min="15377" max="15377" width="19.6640625" style="2" customWidth="1"/>
    <col min="15378" max="15378" width="7.44140625" style="2" bestFit="1" customWidth="1"/>
    <col min="15379" max="15379" width="10.109375" style="2" customWidth="1"/>
    <col min="15380" max="15380" width="10.44140625" style="2" customWidth="1"/>
    <col min="15381" max="15381" width="13" style="2" customWidth="1"/>
    <col min="15382" max="15382" width="25.21875" style="2" customWidth="1"/>
    <col min="15383" max="15627" width="8.77734375" style="2"/>
    <col min="15628" max="15628" width="20.6640625" style="2" customWidth="1"/>
    <col min="15629" max="15629" width="6.44140625" style="2" customWidth="1"/>
    <col min="15630" max="15631" width="5.44140625" style="2" bestFit="1" customWidth="1"/>
    <col min="15632" max="15632" width="6.88671875" style="2" customWidth="1"/>
    <col min="15633" max="15633" width="19.6640625" style="2" customWidth="1"/>
    <col min="15634" max="15634" width="7.44140625" style="2" bestFit="1" customWidth="1"/>
    <col min="15635" max="15635" width="10.109375" style="2" customWidth="1"/>
    <col min="15636" max="15636" width="10.44140625" style="2" customWidth="1"/>
    <col min="15637" max="15637" width="13" style="2" customWidth="1"/>
    <col min="15638" max="15638" width="25.21875" style="2" customWidth="1"/>
    <col min="15639" max="15883" width="8.77734375" style="2"/>
    <col min="15884" max="15884" width="20.6640625" style="2" customWidth="1"/>
    <col min="15885" max="15885" width="6.44140625" style="2" customWidth="1"/>
    <col min="15886" max="15887" width="5.44140625" style="2" bestFit="1" customWidth="1"/>
    <col min="15888" max="15888" width="6.88671875" style="2" customWidth="1"/>
    <col min="15889" max="15889" width="19.6640625" style="2" customWidth="1"/>
    <col min="15890" max="15890" width="7.44140625" style="2" bestFit="1" customWidth="1"/>
    <col min="15891" max="15891" width="10.109375" style="2" customWidth="1"/>
    <col min="15892" max="15892" width="10.44140625" style="2" customWidth="1"/>
    <col min="15893" max="15893" width="13" style="2" customWidth="1"/>
    <col min="15894" max="15894" width="25.21875" style="2" customWidth="1"/>
    <col min="15895" max="16139" width="8.77734375" style="2"/>
    <col min="16140" max="16140" width="20.6640625" style="2" customWidth="1"/>
    <col min="16141" max="16141" width="6.44140625" style="2" customWidth="1"/>
    <col min="16142" max="16143" width="5.44140625" style="2" bestFit="1" customWidth="1"/>
    <col min="16144" max="16144" width="6.88671875" style="2" customWidth="1"/>
    <col min="16145" max="16145" width="19.6640625" style="2" customWidth="1"/>
    <col min="16146" max="16146" width="7.44140625" style="2" bestFit="1" customWidth="1"/>
    <col min="16147" max="16147" width="10.109375" style="2" customWidth="1"/>
    <col min="16148" max="16148" width="10.44140625" style="2" customWidth="1"/>
    <col min="16149" max="16149" width="13" style="2" customWidth="1"/>
    <col min="16150" max="16150" width="25.21875" style="2" customWidth="1"/>
    <col min="16151" max="16384" width="8.77734375" style="2"/>
  </cols>
  <sheetData>
    <row r="1" spans="1:22" ht="18" customHeight="1">
      <c r="A1" s="110"/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1"/>
      <c r="S1" s="112"/>
      <c r="T1" s="112"/>
      <c r="U1" s="110"/>
      <c r="V1" s="110"/>
    </row>
    <row r="2" spans="1:22" ht="18" customHeight="1">
      <c r="A2" s="113" t="s">
        <v>493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4"/>
      <c r="S2" s="115"/>
      <c r="T2" s="115"/>
      <c r="U2" s="113"/>
      <c r="V2" s="116"/>
    </row>
    <row r="3" spans="1:22" ht="24" customHeight="1">
      <c r="A3" s="123" t="s">
        <v>494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5"/>
      <c r="S3" s="126"/>
      <c r="T3" s="66"/>
      <c r="U3" s="120" t="s">
        <v>2</v>
      </c>
      <c r="V3" s="120"/>
    </row>
    <row r="4" spans="1:22" ht="24" customHeight="1">
      <c r="A4" s="4">
        <v>1</v>
      </c>
      <c r="B4" s="5">
        <v>2</v>
      </c>
      <c r="C4" s="4">
        <v>3</v>
      </c>
      <c r="D4" s="5">
        <v>4</v>
      </c>
      <c r="E4" s="5"/>
      <c r="F4" s="4">
        <v>5</v>
      </c>
      <c r="G4" s="5">
        <v>6</v>
      </c>
      <c r="H4" s="4">
        <v>7</v>
      </c>
      <c r="I4" s="4"/>
      <c r="J4" s="4"/>
      <c r="K4" s="4"/>
      <c r="L4" s="4"/>
      <c r="M4" s="4"/>
      <c r="N4" s="4"/>
      <c r="O4" s="4"/>
      <c r="P4" s="4"/>
      <c r="Q4" s="4"/>
      <c r="R4" s="67">
        <v>8</v>
      </c>
      <c r="S4" s="7">
        <v>9</v>
      </c>
      <c r="T4" s="7">
        <v>10</v>
      </c>
      <c r="U4" s="8">
        <v>11</v>
      </c>
      <c r="V4" s="9">
        <v>12</v>
      </c>
    </row>
    <row r="5" spans="1:22" s="15" customFormat="1" ht="24" customHeight="1">
      <c r="A5" s="10" t="s">
        <v>3</v>
      </c>
      <c r="B5" s="11" t="s">
        <v>4</v>
      </c>
      <c r="C5" s="11" t="s">
        <v>5</v>
      </c>
      <c r="D5" s="11" t="s">
        <v>6</v>
      </c>
      <c r="E5" s="11" t="s">
        <v>726</v>
      </c>
      <c r="F5" s="11" t="s">
        <v>7</v>
      </c>
      <c r="G5" s="11" t="s">
        <v>8</v>
      </c>
      <c r="H5" s="11" t="s">
        <v>9</v>
      </c>
      <c r="I5" s="11" t="s">
        <v>723</v>
      </c>
      <c r="J5" s="11" t="s">
        <v>724</v>
      </c>
      <c r="K5" s="11" t="s">
        <v>740</v>
      </c>
      <c r="L5" s="11" t="s">
        <v>741</v>
      </c>
      <c r="M5" s="11" t="s">
        <v>749</v>
      </c>
      <c r="N5" s="11" t="s">
        <v>750</v>
      </c>
      <c r="O5" s="11" t="s">
        <v>727</v>
      </c>
      <c r="P5" s="11" t="s">
        <v>728</v>
      </c>
      <c r="Q5" s="11" t="s">
        <v>729</v>
      </c>
      <c r="R5" s="68" t="s">
        <v>10</v>
      </c>
      <c r="S5" s="12" t="s">
        <v>11</v>
      </c>
      <c r="T5" s="12" t="s">
        <v>12</v>
      </c>
      <c r="U5" s="13" t="s">
        <v>13</v>
      </c>
      <c r="V5" s="14" t="s">
        <v>14</v>
      </c>
    </row>
    <row r="6" spans="1:22" ht="24" customHeight="1">
      <c r="A6" s="52">
        <v>301</v>
      </c>
      <c r="B6" s="16" t="s">
        <v>495</v>
      </c>
      <c r="C6" s="17"/>
      <c r="D6" s="34"/>
      <c r="E6" s="34"/>
      <c r="F6" s="18"/>
      <c r="G6" s="18"/>
      <c r="H6" s="17"/>
      <c r="I6" s="17"/>
      <c r="J6" s="17"/>
      <c r="K6" s="17"/>
      <c r="L6" s="17"/>
      <c r="M6" s="17"/>
      <c r="N6" s="17"/>
      <c r="O6" s="17"/>
      <c r="P6" s="17"/>
      <c r="Q6" s="17"/>
      <c r="R6" s="19"/>
      <c r="S6" s="24"/>
      <c r="T6" s="24"/>
      <c r="U6" s="26"/>
      <c r="V6" s="17"/>
    </row>
    <row r="7" spans="1:22" ht="24" customHeight="1">
      <c r="A7" s="17" t="s">
        <v>56</v>
      </c>
      <c r="B7" s="22" t="s">
        <v>496</v>
      </c>
      <c r="C7" s="17"/>
      <c r="D7" s="34"/>
      <c r="E7" s="34"/>
      <c r="F7" s="18"/>
      <c r="G7" s="18"/>
      <c r="H7" s="17"/>
      <c r="I7" s="17"/>
      <c r="J7" s="17"/>
      <c r="K7" s="17"/>
      <c r="L7" s="17"/>
      <c r="M7" s="17"/>
      <c r="N7" s="17"/>
      <c r="O7" s="17"/>
      <c r="P7" s="17"/>
      <c r="Q7" s="17"/>
      <c r="R7" s="19"/>
      <c r="S7" s="24"/>
      <c r="T7" s="24"/>
      <c r="U7" s="26"/>
      <c r="V7" s="17"/>
    </row>
    <row r="8" spans="1:22" ht="24" customHeight="1">
      <c r="A8" s="17">
        <v>1</v>
      </c>
      <c r="B8" s="22" t="s">
        <v>497</v>
      </c>
      <c r="C8" s="17" t="s">
        <v>102</v>
      </c>
      <c r="D8" s="34"/>
      <c r="E8" s="34"/>
      <c r="F8" s="18"/>
      <c r="G8" s="18"/>
      <c r="H8" s="17"/>
      <c r="I8" s="17"/>
      <c r="J8" s="17"/>
      <c r="K8" s="17"/>
      <c r="L8" s="17"/>
      <c r="M8" s="17"/>
      <c r="N8" s="17"/>
      <c r="O8" s="17"/>
      <c r="P8" s="17"/>
      <c r="Q8" s="17"/>
      <c r="R8" s="19"/>
      <c r="S8" s="24"/>
      <c r="T8" s="24"/>
      <c r="U8" s="26"/>
      <c r="V8" s="17" t="s">
        <v>498</v>
      </c>
    </row>
    <row r="9" spans="1:22" ht="24" customHeight="1">
      <c r="A9" s="21">
        <v>2</v>
      </c>
      <c r="B9" s="22" t="s">
        <v>499</v>
      </c>
      <c r="C9" s="17" t="s">
        <v>102</v>
      </c>
      <c r="D9" s="34">
        <v>26</v>
      </c>
      <c r="E9" s="34">
        <f>SUM(I9:Q9)</f>
        <v>26</v>
      </c>
      <c r="F9" s="18"/>
      <c r="G9" s="18"/>
      <c r="H9" s="18"/>
      <c r="I9" s="18">
        <v>10</v>
      </c>
      <c r="J9" s="18"/>
      <c r="K9" s="18">
        <v>6</v>
      </c>
      <c r="L9" s="18">
        <v>10</v>
      </c>
      <c r="M9" s="18"/>
      <c r="N9" s="18"/>
      <c r="O9" s="18"/>
      <c r="P9" s="18"/>
      <c r="Q9" s="18"/>
      <c r="R9" s="19"/>
      <c r="S9" s="24"/>
      <c r="T9" s="24"/>
      <c r="U9" s="69">
        <f>ROUND((S9+T9)*D9,0)</f>
        <v>0</v>
      </c>
      <c r="V9" s="17" t="s">
        <v>498</v>
      </c>
    </row>
    <row r="10" spans="1:22" ht="24" customHeight="1">
      <c r="A10" s="21">
        <v>3</v>
      </c>
      <c r="B10" s="22" t="s">
        <v>34</v>
      </c>
      <c r="C10" s="17" t="s">
        <v>35</v>
      </c>
      <c r="D10" s="34">
        <v>1</v>
      </c>
      <c r="E10" s="34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9"/>
      <c r="S10" s="24"/>
      <c r="T10" s="24"/>
      <c r="U10" s="69">
        <f>ROUND((S10+T10)*D10,0)</f>
        <v>0</v>
      </c>
      <c r="V10" s="17"/>
    </row>
    <row r="11" spans="1:22" ht="24" customHeight="1">
      <c r="A11" s="21" t="s">
        <v>67</v>
      </c>
      <c r="B11" s="22" t="s">
        <v>500</v>
      </c>
      <c r="C11" s="17"/>
      <c r="D11" s="34"/>
      <c r="E11" s="34"/>
      <c r="F11" s="39"/>
      <c r="G11" s="18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9"/>
      <c r="S11" s="24"/>
      <c r="T11" s="24"/>
      <c r="U11" s="26"/>
      <c r="V11" s="17"/>
    </row>
    <row r="12" spans="1:22" ht="67.2" customHeight="1">
      <c r="A12" s="21">
        <v>1</v>
      </c>
      <c r="B12" s="22" t="s">
        <v>501</v>
      </c>
      <c r="C12" s="17" t="s">
        <v>51</v>
      </c>
      <c r="D12" s="34"/>
      <c r="E12" s="34"/>
      <c r="F12" s="39"/>
      <c r="G12" s="18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9"/>
      <c r="S12" s="24"/>
      <c r="T12" s="24"/>
      <c r="U12" s="26"/>
      <c r="V12" s="17"/>
    </row>
    <row r="13" spans="1:22" ht="67.2" customHeight="1">
      <c r="A13" s="21">
        <v>2</v>
      </c>
      <c r="B13" s="22" t="s">
        <v>502</v>
      </c>
      <c r="C13" s="17" t="s">
        <v>51</v>
      </c>
      <c r="D13" s="34"/>
      <c r="E13" s="34"/>
      <c r="F13" s="39"/>
      <c r="G13" s="18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9"/>
      <c r="S13" s="24"/>
      <c r="T13" s="24"/>
      <c r="U13" s="26"/>
      <c r="V13" s="17"/>
    </row>
    <row r="14" spans="1:22" ht="24" customHeight="1">
      <c r="A14" s="21">
        <v>3</v>
      </c>
      <c r="B14" s="22" t="s">
        <v>503</v>
      </c>
      <c r="C14" s="17" t="s">
        <v>51</v>
      </c>
      <c r="D14" s="34"/>
      <c r="E14" s="34"/>
      <c r="F14" s="39"/>
      <c r="G14" s="18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9"/>
      <c r="S14" s="24"/>
      <c r="T14" s="24"/>
      <c r="U14" s="26"/>
      <c r="V14" s="17" t="s">
        <v>411</v>
      </c>
    </row>
    <row r="15" spans="1:22" ht="24" customHeight="1">
      <c r="A15" s="21">
        <v>4</v>
      </c>
      <c r="B15" s="22" t="s">
        <v>504</v>
      </c>
      <c r="C15" s="17" t="s">
        <v>89</v>
      </c>
      <c r="D15" s="34"/>
      <c r="E15" s="34"/>
      <c r="F15" s="39"/>
      <c r="G15" s="18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9"/>
      <c r="S15" s="24"/>
      <c r="T15" s="24"/>
      <c r="U15" s="26"/>
      <c r="V15" s="17"/>
    </row>
    <row r="16" spans="1:22" ht="24" customHeight="1">
      <c r="A16" s="21">
        <v>5</v>
      </c>
      <c r="B16" s="22" t="s">
        <v>505</v>
      </c>
      <c r="C16" s="17" t="s">
        <v>51</v>
      </c>
      <c r="D16" s="34"/>
      <c r="E16" s="34"/>
      <c r="F16" s="39"/>
      <c r="G16" s="18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9"/>
      <c r="S16" s="24"/>
      <c r="T16" s="24"/>
      <c r="U16" s="26"/>
      <c r="V16" s="17" t="s">
        <v>411</v>
      </c>
    </row>
    <row r="17" spans="1:22" ht="24" customHeight="1">
      <c r="A17" s="21">
        <v>6</v>
      </c>
      <c r="B17" s="22" t="s">
        <v>506</v>
      </c>
      <c r="C17" s="17" t="s">
        <v>102</v>
      </c>
      <c r="D17" s="34"/>
      <c r="E17" s="34"/>
      <c r="F17" s="39"/>
      <c r="G17" s="18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9"/>
      <c r="S17" s="24"/>
      <c r="T17" s="24"/>
      <c r="U17" s="26"/>
      <c r="V17" s="17"/>
    </row>
    <row r="18" spans="1:22" ht="24" customHeight="1">
      <c r="A18" s="21">
        <v>7</v>
      </c>
      <c r="B18" s="22" t="s">
        <v>507</v>
      </c>
      <c r="C18" s="17" t="s">
        <v>427</v>
      </c>
      <c r="D18" s="34"/>
      <c r="E18" s="34"/>
      <c r="F18" s="39"/>
      <c r="G18" s="18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9"/>
      <c r="S18" s="24"/>
      <c r="T18" s="24"/>
      <c r="U18" s="26"/>
      <c r="V18" s="17"/>
    </row>
    <row r="19" spans="1:22" ht="49.95" customHeight="1">
      <c r="A19" s="21">
        <v>8</v>
      </c>
      <c r="B19" s="22" t="s">
        <v>508</v>
      </c>
      <c r="C19" s="17" t="s">
        <v>51</v>
      </c>
      <c r="D19" s="34"/>
      <c r="E19" s="34"/>
      <c r="F19" s="39"/>
      <c r="G19" s="18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19"/>
      <c r="S19" s="24"/>
      <c r="T19" s="24"/>
      <c r="U19" s="26"/>
      <c r="V19" s="17"/>
    </row>
    <row r="20" spans="1:22" ht="24" customHeight="1">
      <c r="A20" s="21">
        <v>9</v>
      </c>
      <c r="B20" s="22" t="s">
        <v>509</v>
      </c>
      <c r="C20" s="17" t="s">
        <v>51</v>
      </c>
      <c r="D20" s="34"/>
      <c r="E20" s="34"/>
      <c r="F20" s="39"/>
      <c r="G20" s="18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9"/>
      <c r="S20" s="24"/>
      <c r="T20" s="24"/>
      <c r="U20" s="26"/>
      <c r="V20" s="17" t="s">
        <v>510</v>
      </c>
    </row>
    <row r="21" spans="1:22" ht="24" customHeight="1">
      <c r="A21" s="21">
        <v>10</v>
      </c>
      <c r="B21" s="22" t="s">
        <v>511</v>
      </c>
      <c r="C21" s="17" t="s">
        <v>35</v>
      </c>
      <c r="D21" s="34"/>
      <c r="E21" s="34"/>
      <c r="F21" s="39"/>
      <c r="G21" s="18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9"/>
      <c r="S21" s="24"/>
      <c r="T21" s="24"/>
      <c r="U21" s="26"/>
      <c r="V21" s="17" t="s">
        <v>512</v>
      </c>
    </row>
    <row r="22" spans="1:22" ht="24" customHeight="1">
      <c r="A22" s="21">
        <v>11</v>
      </c>
      <c r="B22" s="22" t="s">
        <v>34</v>
      </c>
      <c r="C22" s="17" t="s">
        <v>35</v>
      </c>
      <c r="D22" s="34"/>
      <c r="E22" s="34"/>
      <c r="F22" s="39"/>
      <c r="G22" s="18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9"/>
      <c r="S22" s="24"/>
      <c r="T22" s="24"/>
      <c r="U22" s="26"/>
      <c r="V22" s="17"/>
    </row>
    <row r="23" spans="1:22" ht="24" customHeight="1">
      <c r="A23" s="52">
        <v>302</v>
      </c>
      <c r="B23" s="16" t="s">
        <v>513</v>
      </c>
      <c r="C23" s="17"/>
      <c r="D23" s="34"/>
      <c r="E23" s="34"/>
      <c r="F23" s="39"/>
      <c r="G23" s="18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9"/>
      <c r="S23" s="24"/>
      <c r="T23" s="24"/>
      <c r="U23" s="26"/>
      <c r="V23" s="17" t="s">
        <v>514</v>
      </c>
    </row>
    <row r="24" spans="1:22" ht="24" customHeight="1">
      <c r="A24" s="21" t="s">
        <v>56</v>
      </c>
      <c r="B24" s="22" t="s">
        <v>515</v>
      </c>
      <c r="C24" s="17"/>
      <c r="D24" s="34"/>
      <c r="E24" s="34"/>
      <c r="F24" s="39"/>
      <c r="G24" s="18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9"/>
      <c r="S24" s="24"/>
      <c r="T24" s="24"/>
      <c r="U24" s="26"/>
      <c r="V24" s="17"/>
    </row>
    <row r="25" spans="1:22" ht="24" customHeight="1">
      <c r="A25" s="21">
        <v>1</v>
      </c>
      <c r="B25" s="22" t="s">
        <v>516</v>
      </c>
      <c r="C25" s="17" t="s">
        <v>51</v>
      </c>
      <c r="D25" s="34"/>
      <c r="E25" s="34"/>
      <c r="F25" s="39"/>
      <c r="G25" s="18"/>
      <c r="H25" s="17" t="s">
        <v>517</v>
      </c>
      <c r="I25" s="17"/>
      <c r="J25" s="17"/>
      <c r="K25" s="17"/>
      <c r="L25" s="17"/>
      <c r="M25" s="17"/>
      <c r="N25" s="17"/>
      <c r="O25" s="17"/>
      <c r="P25" s="17"/>
      <c r="Q25" s="17"/>
      <c r="R25" s="19"/>
      <c r="S25" s="24"/>
      <c r="T25" s="24"/>
      <c r="U25" s="26"/>
      <c r="V25" s="17"/>
    </row>
    <row r="26" spans="1:22" ht="24" customHeight="1">
      <c r="A26" s="21">
        <f t="shared" ref="A26:A31" si="0">A25+1</f>
        <v>2</v>
      </c>
      <c r="B26" s="22" t="s">
        <v>518</v>
      </c>
      <c r="C26" s="17" t="s">
        <v>51</v>
      </c>
      <c r="D26" s="34"/>
      <c r="E26" s="34"/>
      <c r="F26" s="39"/>
      <c r="G26" s="18"/>
      <c r="H26" s="17" t="s">
        <v>519</v>
      </c>
      <c r="I26" s="17"/>
      <c r="J26" s="17"/>
      <c r="K26" s="17"/>
      <c r="L26" s="17"/>
      <c r="M26" s="17"/>
      <c r="N26" s="17"/>
      <c r="O26" s="17"/>
      <c r="P26" s="17"/>
      <c r="Q26" s="17"/>
      <c r="R26" s="19"/>
      <c r="S26" s="24"/>
      <c r="T26" s="24"/>
      <c r="U26" s="26"/>
      <c r="V26" s="17"/>
    </row>
    <row r="27" spans="1:22" ht="24" customHeight="1">
      <c r="A27" s="21">
        <f t="shared" si="0"/>
        <v>3</v>
      </c>
      <c r="B27" s="22" t="s">
        <v>520</v>
      </c>
      <c r="C27" s="17" t="s">
        <v>51</v>
      </c>
      <c r="D27" s="34">
        <v>816</v>
      </c>
      <c r="E27" s="34">
        <f>SUM(I27:Q27)</f>
        <v>896</v>
      </c>
      <c r="F27" s="39"/>
      <c r="G27" s="18"/>
      <c r="H27" s="17" t="s">
        <v>521</v>
      </c>
      <c r="I27" s="17">
        <v>184</v>
      </c>
      <c r="J27" s="17">
        <v>328</v>
      </c>
      <c r="K27" s="17">
        <v>184</v>
      </c>
      <c r="L27" s="17">
        <v>200</v>
      </c>
      <c r="M27" s="17"/>
      <c r="N27" s="17"/>
      <c r="O27" s="17"/>
      <c r="P27" s="17"/>
      <c r="Q27" s="17"/>
      <c r="R27" s="19"/>
      <c r="S27" s="24"/>
      <c r="T27" s="24"/>
      <c r="U27" s="69">
        <f>ROUND((S27+T27)*D27,0)</f>
        <v>0</v>
      </c>
      <c r="V27" s="17"/>
    </row>
    <row r="28" spans="1:22" ht="24" customHeight="1">
      <c r="A28" s="21">
        <f t="shared" si="0"/>
        <v>4</v>
      </c>
      <c r="B28" s="22" t="s">
        <v>522</v>
      </c>
      <c r="C28" s="17" t="s">
        <v>51</v>
      </c>
      <c r="D28" s="34">
        <v>626</v>
      </c>
      <c r="E28" s="34">
        <f>SUM(I28:Q28)</f>
        <v>626</v>
      </c>
      <c r="F28" s="39"/>
      <c r="G28" s="18"/>
      <c r="H28" s="17" t="s">
        <v>523</v>
      </c>
      <c r="I28" s="17">
        <v>200</v>
      </c>
      <c r="J28" s="17"/>
      <c r="K28" s="17">
        <v>200</v>
      </c>
      <c r="L28" s="17">
        <v>226</v>
      </c>
      <c r="M28" s="17"/>
      <c r="N28" s="17"/>
      <c r="O28" s="17"/>
      <c r="P28" s="17"/>
      <c r="Q28" s="17"/>
      <c r="R28" s="19"/>
      <c r="S28" s="24"/>
      <c r="T28" s="24"/>
      <c r="U28" s="69">
        <f>ROUND((S28+T28)*D28,0)</f>
        <v>0</v>
      </c>
      <c r="V28" s="17"/>
    </row>
    <row r="29" spans="1:22" ht="24" customHeight="1">
      <c r="A29" s="21">
        <f t="shared" si="0"/>
        <v>5</v>
      </c>
      <c r="B29" s="22" t="s">
        <v>524</v>
      </c>
      <c r="C29" s="17" t="s">
        <v>51</v>
      </c>
      <c r="D29" s="34"/>
      <c r="E29" s="34"/>
      <c r="F29" s="39"/>
      <c r="G29" s="18"/>
      <c r="H29" s="17" t="s">
        <v>525</v>
      </c>
      <c r="I29" s="17"/>
      <c r="J29" s="17"/>
      <c r="K29" s="17"/>
      <c r="L29" s="17"/>
      <c r="M29" s="17"/>
      <c r="N29" s="17"/>
      <c r="O29" s="17"/>
      <c r="P29" s="17"/>
      <c r="Q29" s="17"/>
      <c r="R29" s="19"/>
      <c r="S29" s="24"/>
      <c r="T29" s="24"/>
      <c r="U29" s="26"/>
      <c r="V29" s="17"/>
    </row>
    <row r="30" spans="1:22" ht="24" customHeight="1">
      <c r="A30" s="21">
        <f t="shared" si="0"/>
        <v>6</v>
      </c>
      <c r="B30" s="22" t="s">
        <v>526</v>
      </c>
      <c r="C30" s="17" t="s">
        <v>51</v>
      </c>
      <c r="D30" s="34"/>
      <c r="E30" s="34"/>
      <c r="F30" s="39"/>
      <c r="G30" s="18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9"/>
      <c r="S30" s="24"/>
      <c r="T30" s="24"/>
      <c r="U30" s="26"/>
      <c r="V30" s="17"/>
    </row>
    <row r="31" spans="1:22" ht="24" customHeight="1">
      <c r="A31" s="21">
        <f t="shared" si="0"/>
        <v>7</v>
      </c>
      <c r="B31" s="22" t="s">
        <v>527</v>
      </c>
      <c r="C31" s="17" t="s">
        <v>51</v>
      </c>
      <c r="D31" s="34">
        <v>1456</v>
      </c>
      <c r="E31" s="34">
        <f>SUM(I31:Q31)</f>
        <v>1456</v>
      </c>
      <c r="F31" s="39"/>
      <c r="G31" s="18"/>
      <c r="H31" s="17" t="s">
        <v>528</v>
      </c>
      <c r="I31" s="17">
        <v>519</v>
      </c>
      <c r="J31" s="17">
        <v>79</v>
      </c>
      <c r="K31" s="17">
        <v>318</v>
      </c>
      <c r="L31" s="17">
        <v>540</v>
      </c>
      <c r="M31" s="17"/>
      <c r="N31" s="17"/>
      <c r="O31" s="17"/>
      <c r="P31" s="17"/>
      <c r="Q31" s="17"/>
      <c r="R31" s="19"/>
      <c r="S31" s="24"/>
      <c r="T31" s="24"/>
      <c r="U31" s="69">
        <f>ROUND((S31+T31)*D31,0)</f>
        <v>0</v>
      </c>
      <c r="V31" s="17"/>
    </row>
    <row r="32" spans="1:22" ht="24" customHeight="1">
      <c r="A32" s="21">
        <v>8</v>
      </c>
      <c r="B32" s="22" t="s">
        <v>529</v>
      </c>
      <c r="C32" s="17" t="s">
        <v>51</v>
      </c>
      <c r="D32" s="34">
        <v>102</v>
      </c>
      <c r="E32" s="34">
        <f>SUM(I32:Q32)</f>
        <v>128</v>
      </c>
      <c r="F32" s="39"/>
      <c r="G32" s="18"/>
      <c r="H32" s="17" t="s">
        <v>528</v>
      </c>
      <c r="I32" s="17">
        <v>52</v>
      </c>
      <c r="J32" s="17"/>
      <c r="K32" s="17">
        <v>28</v>
      </c>
      <c r="L32" s="17">
        <v>48</v>
      </c>
      <c r="M32" s="17"/>
      <c r="N32" s="17"/>
      <c r="O32" s="17"/>
      <c r="P32" s="17"/>
      <c r="Q32" s="17"/>
      <c r="R32" s="19"/>
      <c r="S32" s="24"/>
      <c r="T32" s="24"/>
      <c r="U32" s="69">
        <f>ROUND((S32+T32)*D32,0)</f>
        <v>0</v>
      </c>
      <c r="V32" s="17"/>
    </row>
    <row r="33" spans="1:22" ht="24" customHeight="1">
      <c r="A33" s="21">
        <v>9</v>
      </c>
      <c r="B33" s="22" t="s">
        <v>530</v>
      </c>
      <c r="C33" s="17" t="s">
        <v>51</v>
      </c>
      <c r="D33" s="34">
        <v>112</v>
      </c>
      <c r="E33" s="34">
        <f>SUM(I33:Q33)</f>
        <v>112</v>
      </c>
      <c r="F33" s="39"/>
      <c r="G33" s="18"/>
      <c r="H33" s="17" t="s">
        <v>528</v>
      </c>
      <c r="I33" s="17"/>
      <c r="J33" s="17"/>
      <c r="K33" s="17"/>
      <c r="L33" s="17"/>
      <c r="M33" s="17"/>
      <c r="N33" s="17"/>
      <c r="O33" s="17">
        <v>32</v>
      </c>
      <c r="P33" s="17">
        <v>40</v>
      </c>
      <c r="Q33" s="17">
        <v>40</v>
      </c>
      <c r="R33" s="19"/>
      <c r="S33" s="24"/>
      <c r="T33" s="24"/>
      <c r="U33" s="69">
        <f>ROUND((S33+T33)*D33,0)</f>
        <v>0</v>
      </c>
      <c r="V33" s="17" t="s">
        <v>411</v>
      </c>
    </row>
    <row r="34" spans="1:22" ht="24" customHeight="1">
      <c r="A34" s="21">
        <v>10</v>
      </c>
      <c r="B34" s="22" t="s">
        <v>531</v>
      </c>
      <c r="C34" s="17" t="s">
        <v>51</v>
      </c>
      <c r="D34" s="34"/>
      <c r="E34" s="34"/>
      <c r="F34" s="39"/>
      <c r="G34" s="18"/>
      <c r="H34" s="17" t="s">
        <v>528</v>
      </c>
      <c r="I34" s="17"/>
      <c r="J34" s="17"/>
      <c r="K34" s="17"/>
      <c r="L34" s="17"/>
      <c r="M34" s="17"/>
      <c r="N34" s="17"/>
      <c r="O34" s="17"/>
      <c r="P34" s="17"/>
      <c r="Q34" s="17"/>
      <c r="R34" s="19"/>
      <c r="S34" s="24"/>
      <c r="T34" s="24"/>
      <c r="U34" s="26"/>
      <c r="V34" s="17" t="s">
        <v>411</v>
      </c>
    </row>
    <row r="35" spans="1:22" ht="24" customHeight="1">
      <c r="A35" s="21">
        <f>A34+1</f>
        <v>11</v>
      </c>
      <c r="B35" s="22" t="s">
        <v>34</v>
      </c>
      <c r="C35" s="17" t="s">
        <v>35</v>
      </c>
      <c r="D35" s="34">
        <v>1</v>
      </c>
      <c r="E35" s="34"/>
      <c r="F35" s="39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9"/>
      <c r="S35" s="24"/>
      <c r="T35" s="24"/>
      <c r="U35" s="69">
        <f>ROUND((S35+T35)*D35,0)</f>
        <v>0</v>
      </c>
      <c r="V35" s="17"/>
    </row>
    <row r="36" spans="1:22" ht="24" customHeight="1">
      <c r="A36" s="21" t="s">
        <v>67</v>
      </c>
      <c r="B36" s="22" t="s">
        <v>532</v>
      </c>
      <c r="C36" s="17"/>
      <c r="D36" s="34"/>
      <c r="E36" s="34"/>
      <c r="F36" s="39"/>
      <c r="G36" s="18"/>
      <c r="H36" s="2"/>
      <c r="I36" s="2"/>
      <c r="J36" s="2"/>
      <c r="K36" s="2"/>
      <c r="L36" s="2"/>
      <c r="M36" s="2"/>
      <c r="N36" s="2"/>
      <c r="O36" s="2"/>
      <c r="P36" s="2"/>
      <c r="Q36" s="2"/>
      <c r="R36" s="19"/>
      <c r="S36" s="24"/>
      <c r="T36" s="24"/>
      <c r="U36" s="26"/>
      <c r="V36" s="17"/>
    </row>
    <row r="37" spans="1:22" ht="25.2" customHeight="1">
      <c r="A37" s="21">
        <v>1</v>
      </c>
      <c r="B37" s="22" t="s">
        <v>533</v>
      </c>
      <c r="C37" s="17" t="s">
        <v>89</v>
      </c>
      <c r="D37" s="34"/>
      <c r="E37" s="34"/>
      <c r="F37" s="39"/>
      <c r="G37" s="18"/>
      <c r="H37" s="17" t="s">
        <v>534</v>
      </c>
      <c r="I37" s="17"/>
      <c r="J37" s="17"/>
      <c r="K37" s="17"/>
      <c r="L37" s="17"/>
      <c r="M37" s="17"/>
      <c r="N37" s="17"/>
      <c r="O37" s="17"/>
      <c r="P37" s="17"/>
      <c r="Q37" s="17"/>
      <c r="R37" s="19"/>
      <c r="S37" s="24"/>
      <c r="T37" s="24"/>
      <c r="U37" s="26"/>
      <c r="V37" s="17"/>
    </row>
    <row r="38" spans="1:22" ht="25.2" customHeight="1">
      <c r="A38" s="21">
        <v>2</v>
      </c>
      <c r="B38" s="22" t="s">
        <v>533</v>
      </c>
      <c r="C38" s="17" t="s">
        <v>89</v>
      </c>
      <c r="D38" s="34"/>
      <c r="E38" s="34"/>
      <c r="F38" s="39"/>
      <c r="G38" s="18"/>
      <c r="H38" s="17" t="s">
        <v>535</v>
      </c>
      <c r="I38" s="17"/>
      <c r="J38" s="17"/>
      <c r="K38" s="17"/>
      <c r="L38" s="17"/>
      <c r="M38" s="17"/>
      <c r="N38" s="17"/>
      <c r="O38" s="17"/>
      <c r="P38" s="17"/>
      <c r="Q38" s="17"/>
      <c r="R38" s="19"/>
      <c r="S38" s="24"/>
      <c r="T38" s="24"/>
      <c r="U38" s="26"/>
      <c r="V38" s="17"/>
    </row>
    <row r="39" spans="1:22" ht="25.2" customHeight="1">
      <c r="A39" s="21">
        <v>3</v>
      </c>
      <c r="B39" s="22" t="s">
        <v>533</v>
      </c>
      <c r="C39" s="17" t="s">
        <v>89</v>
      </c>
      <c r="D39" s="34"/>
      <c r="E39" s="34"/>
      <c r="F39" s="39"/>
      <c r="G39" s="18"/>
      <c r="H39" s="17" t="s">
        <v>536</v>
      </c>
      <c r="I39" s="17"/>
      <c r="J39" s="17"/>
      <c r="K39" s="17"/>
      <c r="L39" s="17"/>
      <c r="M39" s="17"/>
      <c r="N39" s="17"/>
      <c r="O39" s="17"/>
      <c r="P39" s="17"/>
      <c r="Q39" s="17"/>
      <c r="R39" s="19"/>
      <c r="S39" s="24"/>
      <c r="T39" s="24"/>
      <c r="U39" s="26"/>
      <c r="V39" s="17"/>
    </row>
    <row r="40" spans="1:22" ht="25.2" customHeight="1">
      <c r="A40" s="21">
        <v>4</v>
      </c>
      <c r="B40" s="22" t="s">
        <v>537</v>
      </c>
      <c r="C40" s="17" t="s">
        <v>89</v>
      </c>
      <c r="D40" s="34"/>
      <c r="E40" s="34"/>
      <c r="F40" s="39"/>
      <c r="G40" s="18"/>
      <c r="H40" s="17" t="s">
        <v>538</v>
      </c>
      <c r="I40" s="17"/>
      <c r="J40" s="17"/>
      <c r="K40" s="17"/>
      <c r="L40" s="17"/>
      <c r="M40" s="17"/>
      <c r="N40" s="17"/>
      <c r="O40" s="17"/>
      <c r="P40" s="17"/>
      <c r="Q40" s="17"/>
      <c r="R40" s="19"/>
      <c r="S40" s="24"/>
      <c r="T40" s="24"/>
      <c r="U40" s="26"/>
      <c r="V40" s="17"/>
    </row>
    <row r="41" spans="1:22" ht="25.2" customHeight="1">
      <c r="A41" s="21">
        <v>5</v>
      </c>
      <c r="B41" s="22" t="s">
        <v>533</v>
      </c>
      <c r="C41" s="17" t="s">
        <v>89</v>
      </c>
      <c r="D41" s="34"/>
      <c r="E41" s="34"/>
      <c r="F41" s="39"/>
      <c r="G41" s="18"/>
      <c r="H41" s="17" t="s">
        <v>539</v>
      </c>
      <c r="I41" s="17"/>
      <c r="J41" s="17"/>
      <c r="K41" s="17"/>
      <c r="L41" s="17"/>
      <c r="M41" s="17"/>
      <c r="N41" s="17"/>
      <c r="O41" s="17"/>
      <c r="P41" s="17"/>
      <c r="Q41" s="17"/>
      <c r="R41" s="19"/>
      <c r="S41" s="24"/>
      <c r="T41" s="24"/>
      <c r="U41" s="26"/>
      <c r="V41" s="17"/>
    </row>
    <row r="42" spans="1:22" ht="24" customHeight="1">
      <c r="A42" s="21">
        <v>6</v>
      </c>
      <c r="B42" s="22" t="s">
        <v>540</v>
      </c>
      <c r="C42" s="17" t="s">
        <v>89</v>
      </c>
      <c r="D42" s="34">
        <v>1200</v>
      </c>
      <c r="E42" s="34">
        <f>SUM(I42:Q42)</f>
        <v>0</v>
      </c>
      <c r="F42" s="39"/>
      <c r="G42" s="18"/>
      <c r="H42" s="17" t="s">
        <v>541</v>
      </c>
      <c r="I42" s="17"/>
      <c r="J42" s="17"/>
      <c r="K42" s="17"/>
      <c r="L42" s="17"/>
      <c r="M42" s="17"/>
      <c r="N42" s="17"/>
      <c r="O42" s="17"/>
      <c r="P42" s="17"/>
      <c r="Q42" s="17"/>
      <c r="R42" s="19"/>
      <c r="S42" s="24"/>
      <c r="T42" s="24"/>
      <c r="U42" s="69">
        <f>ROUND((S42+T42)*D42,0)</f>
        <v>0</v>
      </c>
      <c r="V42" s="17" t="s">
        <v>542</v>
      </c>
    </row>
    <row r="43" spans="1:22" ht="24" customHeight="1">
      <c r="A43" s="21">
        <v>7</v>
      </c>
      <c r="B43" s="22" t="s">
        <v>540</v>
      </c>
      <c r="C43" s="17" t="s">
        <v>89</v>
      </c>
      <c r="D43" s="34">
        <v>10277</v>
      </c>
      <c r="E43" s="34">
        <f>SUM(I43:Q43)</f>
        <v>0</v>
      </c>
      <c r="F43" s="39"/>
      <c r="G43" s="18"/>
      <c r="H43" s="17" t="s">
        <v>543</v>
      </c>
      <c r="I43" s="17"/>
      <c r="J43" s="17"/>
      <c r="K43" s="17"/>
      <c r="L43" s="17"/>
      <c r="M43" s="17"/>
      <c r="N43" s="17"/>
      <c r="O43" s="17"/>
      <c r="P43" s="17"/>
      <c r="Q43" s="17"/>
      <c r="R43" s="19"/>
      <c r="S43" s="24"/>
      <c r="T43" s="24"/>
      <c r="U43" s="69">
        <f>ROUND((S43+T43)*D43,0)</f>
        <v>0</v>
      </c>
      <c r="V43" s="17" t="s">
        <v>542</v>
      </c>
    </row>
    <row r="44" spans="1:22" ht="24" customHeight="1">
      <c r="A44" s="21">
        <v>8</v>
      </c>
      <c r="B44" s="22" t="s">
        <v>34</v>
      </c>
      <c r="C44" s="17" t="s">
        <v>35</v>
      </c>
      <c r="D44" s="34">
        <v>1</v>
      </c>
      <c r="E44" s="34"/>
      <c r="F44" s="39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9"/>
      <c r="S44" s="24"/>
      <c r="T44" s="24"/>
      <c r="U44" s="69">
        <f>ROUND((S44+T44)*D44,0)</f>
        <v>0</v>
      </c>
      <c r="V44" s="17"/>
    </row>
    <row r="45" spans="1:22" ht="24" customHeight="1">
      <c r="A45" s="21" t="s">
        <v>80</v>
      </c>
      <c r="B45" s="22" t="s">
        <v>544</v>
      </c>
      <c r="C45" s="17"/>
      <c r="D45" s="34"/>
      <c r="E45" s="34"/>
      <c r="F45" s="39"/>
      <c r="G45" s="18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9"/>
      <c r="S45" s="24"/>
      <c r="T45" s="24"/>
      <c r="U45" s="26"/>
      <c r="V45" s="17"/>
    </row>
    <row r="46" spans="1:22" ht="24" customHeight="1">
      <c r="A46" s="21">
        <v>1</v>
      </c>
      <c r="B46" s="22" t="s">
        <v>545</v>
      </c>
      <c r="C46" s="17" t="s">
        <v>406</v>
      </c>
      <c r="D46" s="34">
        <v>577.58399999999995</v>
      </c>
      <c r="E46" s="34">
        <f>SUM(I46:Q46)</f>
        <v>0</v>
      </c>
      <c r="F46" s="39"/>
      <c r="G46" s="18"/>
      <c r="H46" s="17" t="s">
        <v>546</v>
      </c>
      <c r="I46" s="17"/>
      <c r="J46" s="17"/>
      <c r="K46" s="17"/>
      <c r="L46" s="17"/>
      <c r="M46" s="17"/>
      <c r="N46" s="17"/>
      <c r="O46" s="17"/>
      <c r="P46" s="17"/>
      <c r="Q46" s="17"/>
      <c r="R46" s="19"/>
      <c r="S46" s="24"/>
      <c r="T46" s="24"/>
      <c r="U46" s="69">
        <f>ROUND((S46+T46)*D46,0)</f>
        <v>0</v>
      </c>
      <c r="V46" s="17" t="s">
        <v>547</v>
      </c>
    </row>
    <row r="47" spans="1:22" ht="24" customHeight="1">
      <c r="A47" s="21">
        <v>2</v>
      </c>
      <c r="B47" s="22" t="s">
        <v>548</v>
      </c>
      <c r="C47" s="17" t="s">
        <v>406</v>
      </c>
      <c r="D47" s="34"/>
      <c r="E47" s="34"/>
      <c r="F47" s="39"/>
      <c r="G47" s="18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9"/>
      <c r="S47" s="24"/>
      <c r="T47" s="24"/>
      <c r="U47" s="26"/>
      <c r="V47" s="17" t="s">
        <v>547</v>
      </c>
    </row>
    <row r="48" spans="1:22" ht="36" customHeight="1">
      <c r="A48" s="21">
        <v>3</v>
      </c>
      <c r="B48" s="22" t="s">
        <v>549</v>
      </c>
      <c r="C48" s="46" t="s">
        <v>550</v>
      </c>
      <c r="D48" s="34">
        <v>68</v>
      </c>
      <c r="E48" s="34">
        <f>SUM(I48:Q48)</f>
        <v>0</v>
      </c>
      <c r="F48" s="39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9"/>
      <c r="S48" s="24"/>
      <c r="T48" s="24"/>
      <c r="U48" s="69">
        <f>ROUND((S48+T48)*D48,0)</f>
        <v>0</v>
      </c>
      <c r="V48" s="17" t="s">
        <v>551</v>
      </c>
    </row>
    <row r="49" spans="1:22" ht="24" customHeight="1">
      <c r="A49" s="21">
        <v>4</v>
      </c>
      <c r="B49" s="22" t="s">
        <v>552</v>
      </c>
      <c r="C49" s="46"/>
      <c r="D49" s="34"/>
      <c r="E49" s="34"/>
      <c r="F49" s="39"/>
      <c r="G49" s="18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9"/>
      <c r="S49" s="24"/>
      <c r="T49" s="24"/>
      <c r="U49" s="26"/>
      <c r="V49" s="17"/>
    </row>
    <row r="50" spans="1:22" ht="24" customHeight="1">
      <c r="A50" s="21">
        <v>4.0999999999999996</v>
      </c>
      <c r="B50" s="22" t="s">
        <v>553</v>
      </c>
      <c r="C50" s="46" t="s">
        <v>427</v>
      </c>
      <c r="D50" s="34">
        <v>5</v>
      </c>
      <c r="E50" s="34">
        <f t="shared" ref="E50:E56" si="1">SUM(I50:Q50)</f>
        <v>0</v>
      </c>
      <c r="F50" s="39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9"/>
      <c r="S50" s="24"/>
      <c r="T50" s="24"/>
      <c r="U50" s="69">
        <f t="shared" ref="U50:U55" si="2">ROUND((S50+T50)*D50,0)</f>
        <v>0</v>
      </c>
      <c r="V50" s="17"/>
    </row>
    <row r="51" spans="1:22" ht="24" customHeight="1">
      <c r="A51" s="21">
        <f t="shared" ref="A51:A56" si="3">A50+0.1</f>
        <v>4.1999999999999993</v>
      </c>
      <c r="B51" s="22" t="s">
        <v>554</v>
      </c>
      <c r="C51" s="46" t="s">
        <v>550</v>
      </c>
      <c r="D51" s="34">
        <v>40</v>
      </c>
      <c r="E51" s="34">
        <f t="shared" si="1"/>
        <v>0</v>
      </c>
      <c r="F51" s="39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9"/>
      <c r="S51" s="24"/>
      <c r="T51" s="24"/>
      <c r="U51" s="69">
        <f t="shared" si="2"/>
        <v>0</v>
      </c>
      <c r="V51" s="17" t="s">
        <v>411</v>
      </c>
    </row>
    <row r="52" spans="1:22" ht="24" customHeight="1">
      <c r="A52" s="21">
        <f t="shared" si="3"/>
        <v>4.2999999999999989</v>
      </c>
      <c r="B52" s="22" t="s">
        <v>555</v>
      </c>
      <c r="C52" s="46" t="s">
        <v>550</v>
      </c>
      <c r="D52" s="34">
        <v>40</v>
      </c>
      <c r="E52" s="34">
        <f t="shared" si="1"/>
        <v>0</v>
      </c>
      <c r="F52" s="39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9"/>
      <c r="S52" s="24"/>
      <c r="T52" s="24"/>
      <c r="U52" s="69">
        <f t="shared" si="2"/>
        <v>0</v>
      </c>
      <c r="V52" s="17" t="s">
        <v>411</v>
      </c>
    </row>
    <row r="53" spans="1:22" ht="24" customHeight="1">
      <c r="A53" s="21">
        <f t="shared" si="3"/>
        <v>4.3999999999999986</v>
      </c>
      <c r="B53" s="22" t="s">
        <v>556</v>
      </c>
      <c r="C53" s="46" t="s">
        <v>427</v>
      </c>
      <c r="D53" s="34">
        <v>40</v>
      </c>
      <c r="E53" s="34">
        <f t="shared" si="1"/>
        <v>0</v>
      </c>
      <c r="F53" s="39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9"/>
      <c r="S53" s="24"/>
      <c r="T53" s="24"/>
      <c r="U53" s="69">
        <f t="shared" si="2"/>
        <v>0</v>
      </c>
      <c r="V53" s="17" t="s">
        <v>411</v>
      </c>
    </row>
    <row r="54" spans="1:22" ht="24" customHeight="1">
      <c r="A54" s="21">
        <f t="shared" si="3"/>
        <v>4.4999999999999982</v>
      </c>
      <c r="B54" s="22" t="s">
        <v>557</v>
      </c>
      <c r="C54" s="46" t="s">
        <v>427</v>
      </c>
      <c r="D54" s="34">
        <v>20</v>
      </c>
      <c r="E54" s="34">
        <f t="shared" si="1"/>
        <v>0</v>
      </c>
      <c r="F54" s="39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9"/>
      <c r="S54" s="24"/>
      <c r="T54" s="24"/>
      <c r="U54" s="69">
        <f t="shared" si="2"/>
        <v>0</v>
      </c>
      <c r="V54" s="17" t="s">
        <v>411</v>
      </c>
    </row>
    <row r="55" spans="1:22" ht="24" customHeight="1">
      <c r="A55" s="21">
        <f t="shared" si="3"/>
        <v>4.5999999999999979</v>
      </c>
      <c r="B55" s="22" t="s">
        <v>558</v>
      </c>
      <c r="C55" s="46" t="s">
        <v>427</v>
      </c>
      <c r="D55" s="34">
        <v>68</v>
      </c>
      <c r="E55" s="34">
        <f t="shared" si="1"/>
        <v>0</v>
      </c>
      <c r="F55" s="39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9"/>
      <c r="S55" s="24"/>
      <c r="T55" s="24"/>
      <c r="U55" s="69">
        <f t="shared" si="2"/>
        <v>0</v>
      </c>
      <c r="V55" s="17" t="s">
        <v>411</v>
      </c>
    </row>
    <row r="56" spans="1:22" ht="24" customHeight="1">
      <c r="A56" s="21">
        <f t="shared" si="3"/>
        <v>4.6999999999999975</v>
      </c>
      <c r="B56" s="22" t="s">
        <v>559</v>
      </c>
      <c r="C56" s="46" t="s">
        <v>427</v>
      </c>
      <c r="D56" s="34"/>
      <c r="E56" s="34">
        <f t="shared" si="1"/>
        <v>0</v>
      </c>
      <c r="F56" s="39"/>
      <c r="G56" s="18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9"/>
      <c r="S56" s="24"/>
      <c r="T56" s="24"/>
      <c r="U56" s="26"/>
      <c r="V56" s="17" t="s">
        <v>411</v>
      </c>
    </row>
    <row r="57" spans="1:22" ht="24" customHeight="1">
      <c r="A57" s="21">
        <v>5</v>
      </c>
      <c r="B57" s="22" t="s">
        <v>560</v>
      </c>
      <c r="C57" s="46"/>
      <c r="D57" s="34"/>
      <c r="E57" s="34"/>
      <c r="F57" s="18"/>
      <c r="G57" s="18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9"/>
      <c r="S57" s="24"/>
      <c r="T57" s="24"/>
      <c r="U57" s="26"/>
      <c r="V57" s="17"/>
    </row>
    <row r="58" spans="1:22" ht="24" customHeight="1">
      <c r="A58" s="21">
        <v>5.0999999999999996</v>
      </c>
      <c r="B58" s="22" t="s">
        <v>561</v>
      </c>
      <c r="C58" s="17" t="s">
        <v>89</v>
      </c>
      <c r="D58" s="34"/>
      <c r="E58" s="34"/>
      <c r="F58" s="18"/>
      <c r="G58" s="18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9"/>
      <c r="S58" s="24"/>
      <c r="T58" s="24"/>
      <c r="U58" s="26"/>
      <c r="V58" s="17"/>
    </row>
    <row r="59" spans="1:22" ht="24" customHeight="1">
      <c r="A59" s="21"/>
      <c r="B59" s="22" t="s">
        <v>562</v>
      </c>
      <c r="C59" s="17" t="s">
        <v>89</v>
      </c>
      <c r="D59" s="34">
        <v>5982</v>
      </c>
      <c r="E59" s="34">
        <f>SUM(I59:Q59)</f>
        <v>0</v>
      </c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9"/>
      <c r="S59" s="24"/>
      <c r="T59" s="24"/>
      <c r="U59" s="69">
        <f>ROUND((S59+T59)*D59,0)</f>
        <v>0</v>
      </c>
      <c r="V59" s="17"/>
    </row>
    <row r="60" spans="1:22" ht="24" customHeight="1">
      <c r="A60" s="21">
        <v>6</v>
      </c>
      <c r="B60" s="22" t="s">
        <v>34</v>
      </c>
      <c r="C60" s="17" t="s">
        <v>35</v>
      </c>
      <c r="D60" s="34">
        <v>1</v>
      </c>
      <c r="E60" s="34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9"/>
      <c r="S60" s="24"/>
      <c r="T60" s="24"/>
      <c r="U60" s="69">
        <f>ROUND((S60+T60)*D60,0)</f>
        <v>0</v>
      </c>
      <c r="V60" s="17"/>
    </row>
    <row r="61" spans="1:22" ht="24" customHeight="1">
      <c r="A61" s="52">
        <v>303</v>
      </c>
      <c r="B61" s="16" t="s">
        <v>563</v>
      </c>
      <c r="C61" s="46"/>
      <c r="D61" s="34"/>
      <c r="E61" s="34"/>
      <c r="F61" s="18"/>
      <c r="G61" s="18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9"/>
      <c r="S61" s="24"/>
      <c r="T61" s="24"/>
      <c r="U61" s="26"/>
      <c r="V61" s="17"/>
    </row>
    <row r="62" spans="1:22" ht="24" customHeight="1">
      <c r="A62" s="2">
        <v>1</v>
      </c>
      <c r="B62" s="22" t="s">
        <v>564</v>
      </c>
      <c r="C62" s="46"/>
      <c r="D62" s="34"/>
      <c r="E62" s="34"/>
      <c r="F62" s="18"/>
      <c r="G62" s="18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9"/>
      <c r="S62" s="24"/>
      <c r="T62" s="24"/>
      <c r="U62" s="26"/>
      <c r="V62" s="17"/>
    </row>
    <row r="63" spans="1:22" ht="36" customHeight="1">
      <c r="A63" s="17">
        <v>1.1000000000000001</v>
      </c>
      <c r="B63" s="31" t="s">
        <v>565</v>
      </c>
      <c r="C63" s="17" t="s">
        <v>51</v>
      </c>
      <c r="D63" s="34">
        <v>9</v>
      </c>
      <c r="E63" s="34">
        <f>SUM(I63:Q63)</f>
        <v>9</v>
      </c>
      <c r="F63" s="18"/>
      <c r="G63" s="18"/>
      <c r="H63" s="17" t="s">
        <v>566</v>
      </c>
      <c r="I63" s="17"/>
      <c r="J63" s="17"/>
      <c r="K63" s="17"/>
      <c r="L63" s="17"/>
      <c r="M63" s="17"/>
      <c r="N63" s="17"/>
      <c r="O63" s="17">
        <v>8</v>
      </c>
      <c r="P63" s="17"/>
      <c r="Q63" s="17">
        <v>1</v>
      </c>
      <c r="R63" s="19"/>
      <c r="S63" s="24"/>
      <c r="T63" s="24"/>
      <c r="U63" s="69">
        <f>ROUND((S63+T63)*D63,0)</f>
        <v>0</v>
      </c>
      <c r="V63" s="17" t="s">
        <v>411</v>
      </c>
    </row>
    <row r="64" spans="1:22" ht="36" customHeight="1">
      <c r="A64" s="17">
        <v>1.2</v>
      </c>
      <c r="B64" s="31" t="s">
        <v>567</v>
      </c>
      <c r="C64" s="17" t="s">
        <v>51</v>
      </c>
      <c r="D64" s="34">
        <v>61</v>
      </c>
      <c r="E64" s="34">
        <f>SUM(I64:Q64)</f>
        <v>15</v>
      </c>
      <c r="F64" s="39"/>
      <c r="G64" s="18"/>
      <c r="H64" s="17" t="s">
        <v>568</v>
      </c>
      <c r="I64" s="17"/>
      <c r="J64" s="17"/>
      <c r="K64" s="17"/>
      <c r="L64" s="17"/>
      <c r="M64" s="17"/>
      <c r="N64" s="17"/>
      <c r="O64" s="17"/>
      <c r="P64" s="17">
        <v>8</v>
      </c>
      <c r="Q64" s="17">
        <v>7</v>
      </c>
      <c r="R64" s="19"/>
      <c r="S64" s="24"/>
      <c r="T64" s="24"/>
      <c r="U64" s="69">
        <f>ROUND((S64+T64)*D64,0)</f>
        <v>0</v>
      </c>
      <c r="V64" s="17" t="s">
        <v>411</v>
      </c>
    </row>
    <row r="65" spans="1:22" ht="36" customHeight="1">
      <c r="A65" s="17" t="s">
        <v>747</v>
      </c>
      <c r="B65" s="31" t="s">
        <v>565</v>
      </c>
      <c r="C65" s="17" t="s">
        <v>51</v>
      </c>
      <c r="D65" s="34"/>
      <c r="E65" s="34">
        <f>SUM(I65:Q65)</f>
        <v>21</v>
      </c>
      <c r="F65" s="39"/>
      <c r="G65" s="18"/>
      <c r="H65" s="17" t="s">
        <v>748</v>
      </c>
      <c r="I65" s="17"/>
      <c r="J65" s="17"/>
      <c r="K65" s="17"/>
      <c r="L65" s="17"/>
      <c r="M65" s="17">
        <v>11</v>
      </c>
      <c r="N65" s="17">
        <v>10</v>
      </c>
      <c r="O65" s="17"/>
      <c r="P65" s="17"/>
      <c r="Q65" s="17"/>
      <c r="R65" s="19"/>
      <c r="S65" s="24"/>
      <c r="T65" s="24"/>
      <c r="U65" s="69"/>
      <c r="V65" s="17"/>
    </row>
    <row r="66" spans="1:22" ht="24" customHeight="1">
      <c r="A66" s="17">
        <v>2</v>
      </c>
      <c r="B66" s="31" t="s">
        <v>569</v>
      </c>
      <c r="C66" s="17"/>
      <c r="D66" s="34"/>
      <c r="E66" s="34"/>
      <c r="F66" s="18"/>
      <c r="G66" s="18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9"/>
      <c r="S66" s="24"/>
      <c r="T66" s="24"/>
      <c r="U66" s="26"/>
      <c r="V66" s="17"/>
    </row>
    <row r="67" spans="1:22" ht="39" customHeight="1">
      <c r="A67" s="17">
        <v>2.1</v>
      </c>
      <c r="B67" s="22" t="s">
        <v>570</v>
      </c>
      <c r="C67" s="46" t="s">
        <v>51</v>
      </c>
      <c r="D67" s="34">
        <v>80</v>
      </c>
      <c r="E67" s="34">
        <f>SUM(I67:Q67)</f>
        <v>80</v>
      </c>
      <c r="F67" s="18"/>
      <c r="G67" s="18"/>
      <c r="H67" s="18"/>
      <c r="I67" s="18">
        <v>20</v>
      </c>
      <c r="J67" s="18">
        <v>20</v>
      </c>
      <c r="K67" s="18">
        <v>20</v>
      </c>
      <c r="L67" s="18">
        <v>20</v>
      </c>
      <c r="M67" s="18"/>
      <c r="N67" s="18"/>
      <c r="O67" s="18"/>
      <c r="P67" s="18"/>
      <c r="Q67" s="18"/>
      <c r="R67" s="19"/>
      <c r="S67" s="24"/>
      <c r="T67" s="24"/>
      <c r="U67" s="69">
        <f>ROUND((S67+T67)*D67,0)</f>
        <v>0</v>
      </c>
      <c r="V67" s="34" t="s">
        <v>523</v>
      </c>
    </row>
    <row r="68" spans="1:22" ht="36" customHeight="1">
      <c r="A68" s="17">
        <v>2.2000000000000002</v>
      </c>
      <c r="B68" s="22" t="s">
        <v>571</v>
      </c>
      <c r="C68" s="46" t="s">
        <v>51</v>
      </c>
      <c r="D68" s="34"/>
      <c r="E68" s="34"/>
      <c r="F68" s="39"/>
      <c r="G68" s="18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9"/>
      <c r="S68" s="24"/>
      <c r="T68" s="24"/>
      <c r="U68" s="26"/>
      <c r="V68" s="34" t="s">
        <v>568</v>
      </c>
    </row>
    <row r="69" spans="1:22" ht="24" customHeight="1">
      <c r="A69" s="17">
        <v>2.2999999999999998</v>
      </c>
      <c r="B69" s="22" t="s">
        <v>572</v>
      </c>
      <c r="C69" s="46" t="s">
        <v>51</v>
      </c>
      <c r="D69" s="34"/>
      <c r="E69" s="34"/>
      <c r="F69" s="39"/>
      <c r="G69" s="18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9"/>
      <c r="S69" s="24"/>
      <c r="T69" s="24"/>
      <c r="U69" s="26"/>
      <c r="V69" s="34" t="s">
        <v>523</v>
      </c>
    </row>
    <row r="70" spans="1:22" ht="24" customHeight="1">
      <c r="A70" s="17">
        <v>3</v>
      </c>
      <c r="B70" s="22" t="s">
        <v>573</v>
      </c>
      <c r="C70" s="46"/>
      <c r="D70" s="34"/>
      <c r="E70" s="34"/>
      <c r="F70" s="39"/>
      <c r="G70" s="18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9"/>
      <c r="S70" s="24"/>
      <c r="T70" s="24"/>
      <c r="U70" s="26"/>
      <c r="V70" s="34"/>
    </row>
    <row r="71" spans="1:22" ht="46.95" customHeight="1">
      <c r="A71" s="17">
        <v>3.1</v>
      </c>
      <c r="B71" s="31" t="s">
        <v>574</v>
      </c>
      <c r="C71" s="17" t="s">
        <v>51</v>
      </c>
      <c r="D71" s="34"/>
      <c r="E71" s="34"/>
      <c r="F71" s="39"/>
      <c r="G71" s="18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9"/>
      <c r="S71" s="24"/>
      <c r="T71" s="24"/>
      <c r="U71" s="26"/>
      <c r="V71" s="17" t="s">
        <v>411</v>
      </c>
    </row>
    <row r="72" spans="1:22" ht="46.95" customHeight="1">
      <c r="A72" s="17">
        <v>3.2</v>
      </c>
      <c r="B72" s="31" t="s">
        <v>575</v>
      </c>
      <c r="C72" s="17" t="s">
        <v>51</v>
      </c>
      <c r="D72" s="34"/>
      <c r="E72" s="34"/>
      <c r="F72" s="39"/>
      <c r="G72" s="18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9"/>
      <c r="S72" s="24"/>
      <c r="T72" s="24"/>
      <c r="U72" s="26"/>
      <c r="V72" s="17" t="s">
        <v>411</v>
      </c>
    </row>
    <row r="73" spans="1:22" ht="46.95" customHeight="1">
      <c r="A73" s="17">
        <v>3.3</v>
      </c>
      <c r="B73" s="31" t="s">
        <v>576</v>
      </c>
      <c r="C73" s="17" t="s">
        <v>51</v>
      </c>
      <c r="D73" s="34"/>
      <c r="E73" s="34"/>
      <c r="F73" s="39"/>
      <c r="G73" s="18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9"/>
      <c r="S73" s="24"/>
      <c r="T73" s="24"/>
      <c r="U73" s="26"/>
      <c r="V73" s="17" t="s">
        <v>411</v>
      </c>
    </row>
    <row r="74" spans="1:22" s="30" customFormat="1" ht="24" customHeight="1">
      <c r="A74" s="17">
        <v>4</v>
      </c>
      <c r="B74" s="31" t="s">
        <v>34</v>
      </c>
      <c r="C74" s="17" t="s">
        <v>35</v>
      </c>
      <c r="D74" s="34">
        <v>1</v>
      </c>
      <c r="E74" s="34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9"/>
      <c r="S74" s="24"/>
      <c r="T74" s="24"/>
      <c r="U74" s="69">
        <f>ROUND((S74+T74)*D74,0)</f>
        <v>0</v>
      </c>
      <c r="V74" s="17"/>
    </row>
    <row r="75" spans="1:22" ht="24" customHeight="1">
      <c r="A75" s="52">
        <v>304</v>
      </c>
      <c r="B75" s="16" t="s">
        <v>577</v>
      </c>
      <c r="C75" s="17"/>
      <c r="D75" s="34"/>
      <c r="E75" s="34"/>
      <c r="F75" s="18"/>
      <c r="G75" s="18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9"/>
      <c r="S75" s="24"/>
      <c r="T75" s="24"/>
      <c r="U75" s="26"/>
      <c r="V75" s="17"/>
    </row>
    <row r="76" spans="1:22" ht="24" customHeight="1">
      <c r="A76" s="34">
        <v>1</v>
      </c>
      <c r="B76" s="51" t="s">
        <v>578</v>
      </c>
      <c r="C76" s="70" t="s">
        <v>51</v>
      </c>
      <c r="D76" s="71"/>
      <c r="E76" s="34"/>
      <c r="F76" s="18"/>
      <c r="G76" s="18"/>
      <c r="H76" s="70"/>
      <c r="I76" s="70"/>
      <c r="J76" s="70"/>
      <c r="K76" s="70"/>
      <c r="L76" s="70"/>
      <c r="M76" s="70"/>
      <c r="N76" s="70"/>
      <c r="O76" s="70"/>
      <c r="P76" s="70"/>
      <c r="Q76" s="70"/>
      <c r="R76" s="19"/>
      <c r="S76" s="24"/>
      <c r="T76" s="24"/>
      <c r="U76" s="26"/>
      <c r="V76" s="70" t="s">
        <v>579</v>
      </c>
    </row>
    <row r="77" spans="1:22" s="30" customFormat="1" ht="24" customHeight="1">
      <c r="A77" s="34">
        <v>2</v>
      </c>
      <c r="B77" s="51" t="s">
        <v>580</v>
      </c>
      <c r="C77" s="70" t="s">
        <v>102</v>
      </c>
      <c r="D77" s="71"/>
      <c r="E77" s="34"/>
      <c r="F77" s="18"/>
      <c r="G77" s="18"/>
      <c r="H77" s="70"/>
      <c r="I77" s="70"/>
      <c r="J77" s="70"/>
      <c r="K77" s="70"/>
      <c r="L77" s="70"/>
      <c r="M77" s="70"/>
      <c r="N77" s="70"/>
      <c r="O77" s="70"/>
      <c r="P77" s="70"/>
      <c r="Q77" s="70"/>
      <c r="R77" s="19"/>
      <c r="S77" s="24"/>
      <c r="T77" s="24"/>
      <c r="U77" s="26"/>
      <c r="V77" s="70"/>
    </row>
    <row r="78" spans="1:22" s="30" customFormat="1" ht="52.95" customHeight="1">
      <c r="A78" s="34">
        <v>3</v>
      </c>
      <c r="B78" s="51" t="s">
        <v>581</v>
      </c>
      <c r="C78" s="70" t="s">
        <v>102</v>
      </c>
      <c r="D78" s="71"/>
      <c r="E78" s="34"/>
      <c r="F78" s="18"/>
      <c r="G78" s="18"/>
      <c r="H78" s="70" t="s">
        <v>582</v>
      </c>
      <c r="I78" s="70"/>
      <c r="J78" s="70"/>
      <c r="K78" s="70"/>
      <c r="L78" s="70"/>
      <c r="M78" s="70"/>
      <c r="N78" s="70"/>
      <c r="O78" s="70"/>
      <c r="P78" s="70"/>
      <c r="Q78" s="70"/>
      <c r="R78" s="19"/>
      <c r="S78" s="24"/>
      <c r="T78" s="24"/>
      <c r="U78" s="26"/>
      <c r="V78" s="70" t="s">
        <v>583</v>
      </c>
    </row>
    <row r="79" spans="1:22" s="30" customFormat="1" ht="24" customHeight="1">
      <c r="A79" s="34">
        <v>4</v>
      </c>
      <c r="B79" s="51" t="s">
        <v>584</v>
      </c>
      <c r="C79" s="70" t="s">
        <v>51</v>
      </c>
      <c r="D79" s="71"/>
      <c r="E79" s="34"/>
      <c r="F79" s="18"/>
      <c r="G79" s="18"/>
      <c r="H79" s="70"/>
      <c r="I79" s="70"/>
      <c r="J79" s="70"/>
      <c r="K79" s="70"/>
      <c r="L79" s="70"/>
      <c r="M79" s="70"/>
      <c r="N79" s="70"/>
      <c r="O79" s="70"/>
      <c r="P79" s="70"/>
      <c r="Q79" s="70"/>
      <c r="R79" s="19"/>
      <c r="S79" s="24"/>
      <c r="T79" s="24"/>
      <c r="U79" s="26"/>
      <c r="V79" s="70" t="s">
        <v>585</v>
      </c>
    </row>
    <row r="80" spans="1:22" s="30" customFormat="1" ht="37.950000000000003" customHeight="1">
      <c r="A80" s="34">
        <v>5</v>
      </c>
      <c r="B80" s="51" t="s">
        <v>586</v>
      </c>
      <c r="C80" s="70" t="s">
        <v>89</v>
      </c>
      <c r="D80" s="71"/>
      <c r="E80" s="34"/>
      <c r="F80" s="18"/>
      <c r="G80" s="18"/>
      <c r="H80" s="70" t="s">
        <v>587</v>
      </c>
      <c r="I80" s="70"/>
      <c r="J80" s="70"/>
      <c r="K80" s="70"/>
      <c r="L80" s="70"/>
      <c r="M80" s="70"/>
      <c r="N80" s="70"/>
      <c r="O80" s="70"/>
      <c r="P80" s="70"/>
      <c r="Q80" s="70"/>
      <c r="R80" s="19"/>
      <c r="S80" s="24"/>
      <c r="T80" s="24"/>
      <c r="U80" s="26"/>
      <c r="V80" s="70" t="s">
        <v>588</v>
      </c>
    </row>
    <row r="81" spans="1:22" s="30" customFormat="1" ht="24" customHeight="1">
      <c r="A81" s="52">
        <v>304</v>
      </c>
      <c r="B81" s="16" t="s">
        <v>589</v>
      </c>
      <c r="C81" s="17"/>
      <c r="D81" s="34"/>
      <c r="E81" s="34"/>
      <c r="F81" s="18"/>
      <c r="G81" s="18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9"/>
      <c r="S81" s="24"/>
      <c r="T81" s="24"/>
      <c r="U81" s="26"/>
      <c r="V81" s="17"/>
    </row>
    <row r="82" spans="1:22" s="30" customFormat="1" ht="24" customHeight="1">
      <c r="A82" s="72">
        <v>1</v>
      </c>
      <c r="B82" s="54" t="s">
        <v>590</v>
      </c>
      <c r="C82" s="34" t="s">
        <v>591</v>
      </c>
      <c r="D82" s="73"/>
      <c r="E82" s="34"/>
      <c r="F82" s="18"/>
      <c r="G82" s="18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9"/>
      <c r="S82" s="24"/>
      <c r="T82" s="24"/>
      <c r="U82" s="26"/>
      <c r="V82" s="74"/>
    </row>
    <row r="83" spans="1:22" s="30" customFormat="1" ht="24" customHeight="1">
      <c r="A83" s="72">
        <v>2</v>
      </c>
      <c r="B83" s="54" t="s">
        <v>592</v>
      </c>
      <c r="C83" s="34" t="s">
        <v>51</v>
      </c>
      <c r="D83" s="73"/>
      <c r="E83" s="34"/>
      <c r="F83" s="18"/>
      <c r="G83" s="18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9"/>
      <c r="S83" s="24"/>
      <c r="T83" s="24"/>
      <c r="U83" s="26"/>
      <c r="V83" s="74" t="s">
        <v>593</v>
      </c>
    </row>
    <row r="84" spans="1:22" s="30" customFormat="1" ht="24" customHeight="1">
      <c r="A84" s="72">
        <v>3</v>
      </c>
      <c r="B84" s="51" t="s">
        <v>594</v>
      </c>
      <c r="C84" s="34" t="s">
        <v>591</v>
      </c>
      <c r="D84" s="73"/>
      <c r="E84" s="34"/>
      <c r="F84" s="18"/>
      <c r="G84" s="18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9"/>
      <c r="S84" s="24"/>
      <c r="T84" s="24"/>
      <c r="U84" s="26"/>
      <c r="V84" s="74"/>
    </row>
    <row r="85" spans="1:22" s="30" customFormat="1" ht="24" customHeight="1">
      <c r="A85" s="72">
        <v>4</v>
      </c>
      <c r="B85" s="51" t="s">
        <v>595</v>
      </c>
      <c r="C85" s="34" t="s">
        <v>51</v>
      </c>
      <c r="D85" s="73"/>
      <c r="E85" s="34"/>
      <c r="F85" s="18"/>
      <c r="G85" s="18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9"/>
      <c r="S85" s="24"/>
      <c r="T85" s="24"/>
      <c r="U85" s="26"/>
      <c r="V85" s="74"/>
    </row>
    <row r="86" spans="1:22" ht="24" customHeight="1">
      <c r="A86" s="72">
        <v>5</v>
      </c>
      <c r="B86" s="51" t="s">
        <v>596</v>
      </c>
      <c r="C86" s="34" t="s">
        <v>51</v>
      </c>
      <c r="D86" s="73"/>
      <c r="E86" s="34"/>
      <c r="F86" s="18"/>
      <c r="G86" s="18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9"/>
      <c r="S86" s="24"/>
      <c r="T86" s="24"/>
      <c r="U86" s="26"/>
      <c r="V86" s="74"/>
    </row>
    <row r="87" spans="1:22" s="30" customFormat="1" ht="24" customHeight="1">
      <c r="A87" s="72">
        <v>6</v>
      </c>
      <c r="B87" s="51" t="s">
        <v>597</v>
      </c>
      <c r="C87" s="34" t="s">
        <v>591</v>
      </c>
      <c r="D87" s="73"/>
      <c r="E87" s="34"/>
      <c r="F87" s="29"/>
      <c r="G87" s="18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9"/>
      <c r="S87" s="24"/>
      <c r="T87" s="24"/>
      <c r="U87" s="26"/>
      <c r="V87" s="74"/>
    </row>
    <row r="88" spans="1:22" ht="24" customHeight="1">
      <c r="A88" s="123" t="s">
        <v>598</v>
      </c>
      <c r="B88" s="124"/>
      <c r="C88" s="124"/>
      <c r="D88" s="124"/>
      <c r="E88" s="124"/>
      <c r="F88" s="124"/>
      <c r="G88" s="124"/>
      <c r="H88" s="124"/>
      <c r="I88" s="124"/>
      <c r="J88" s="124"/>
      <c r="K88" s="124"/>
      <c r="L88" s="124"/>
      <c r="M88" s="124"/>
      <c r="N88" s="124"/>
      <c r="O88" s="124"/>
      <c r="P88" s="124"/>
      <c r="Q88" s="124"/>
      <c r="R88" s="125"/>
      <c r="S88" s="126"/>
      <c r="T88" s="66"/>
      <c r="U88" s="26">
        <f>SUM(U6:U87)</f>
        <v>0</v>
      </c>
      <c r="V88" s="17"/>
    </row>
    <row r="89" spans="1:22">
      <c r="U89" s="75"/>
    </row>
  </sheetData>
  <mergeCells count="5">
    <mergeCell ref="A1:V1"/>
    <mergeCell ref="A2:V2"/>
    <mergeCell ref="A3:S3"/>
    <mergeCell ref="U3:V3"/>
    <mergeCell ref="A88:S88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Q100"/>
  <sheetViews>
    <sheetView tabSelected="1" workbookViewId="0">
      <pane ySplit="5" topLeftCell="A6" activePane="bottomLeft" state="frozen"/>
      <selection pane="bottomLeft" activeCell="E94" sqref="E94"/>
    </sheetView>
  </sheetViews>
  <sheetFormatPr defaultColWidth="8.88671875" defaultRowHeight="14.4"/>
  <cols>
    <col min="1" max="1" width="7.33203125" style="85" customWidth="1"/>
    <col min="2" max="2" width="26.21875" style="85" customWidth="1"/>
    <col min="3" max="3" width="6.44140625" style="85" customWidth="1"/>
    <col min="4" max="4" width="6.88671875" style="85" customWidth="1"/>
    <col min="5" max="5" width="5.44140625" style="85" customWidth="1"/>
    <col min="6" max="7" width="8.44140625" style="85" customWidth="1"/>
    <col min="8" max="8" width="16.6640625" style="85" customWidth="1"/>
    <col min="9" max="9" width="12" style="85" customWidth="1"/>
    <col min="10" max="10" width="9.33203125" style="85" customWidth="1"/>
    <col min="11" max="12" width="11.44140625" style="85" customWidth="1"/>
    <col min="13" max="13" width="7.44140625" style="99" customWidth="1"/>
    <col min="14" max="14" width="9.88671875" style="100" customWidth="1"/>
    <col min="15" max="15" width="10.44140625" style="100" customWidth="1"/>
    <col min="16" max="16" width="12.77734375" style="85" customWidth="1"/>
    <col min="17" max="17" width="18.33203125" style="101" customWidth="1"/>
    <col min="18" max="261" width="8.88671875" style="85"/>
    <col min="262" max="262" width="7.33203125" style="85" customWidth="1"/>
    <col min="263" max="263" width="26.21875" style="85" customWidth="1"/>
    <col min="264" max="264" width="6.44140625" style="85" customWidth="1"/>
    <col min="265" max="265" width="6.88671875" style="85" customWidth="1"/>
    <col min="266" max="267" width="8.44140625" style="85" customWidth="1"/>
    <col min="268" max="268" width="16.6640625" style="85" customWidth="1"/>
    <col min="269" max="269" width="7.44140625" style="85" customWidth="1"/>
    <col min="270" max="270" width="9.88671875" style="85" customWidth="1"/>
    <col min="271" max="271" width="10.44140625" style="85" customWidth="1"/>
    <col min="272" max="272" width="12.77734375" style="85" customWidth="1"/>
    <col min="273" max="273" width="18.33203125" style="85" customWidth="1"/>
    <col min="274" max="517" width="8.88671875" style="85"/>
    <col min="518" max="518" width="7.33203125" style="85" customWidth="1"/>
    <col min="519" max="519" width="26.21875" style="85" customWidth="1"/>
    <col min="520" max="520" width="6.44140625" style="85" customWidth="1"/>
    <col min="521" max="521" width="6.88671875" style="85" customWidth="1"/>
    <col min="522" max="523" width="8.44140625" style="85" customWidth="1"/>
    <col min="524" max="524" width="16.6640625" style="85" customWidth="1"/>
    <col min="525" max="525" width="7.44140625" style="85" customWidth="1"/>
    <col min="526" max="526" width="9.88671875" style="85" customWidth="1"/>
    <col min="527" max="527" width="10.44140625" style="85" customWidth="1"/>
    <col min="528" max="528" width="12.77734375" style="85" customWidth="1"/>
    <col min="529" max="529" width="18.33203125" style="85" customWidth="1"/>
    <col min="530" max="773" width="8.88671875" style="85"/>
    <col min="774" max="774" width="7.33203125" style="85" customWidth="1"/>
    <col min="775" max="775" width="26.21875" style="85" customWidth="1"/>
    <col min="776" max="776" width="6.44140625" style="85" customWidth="1"/>
    <col min="777" max="777" width="6.88671875" style="85" customWidth="1"/>
    <col min="778" max="779" width="8.44140625" style="85" customWidth="1"/>
    <col min="780" max="780" width="16.6640625" style="85" customWidth="1"/>
    <col min="781" max="781" width="7.44140625" style="85" customWidth="1"/>
    <col min="782" max="782" width="9.88671875" style="85" customWidth="1"/>
    <col min="783" max="783" width="10.44140625" style="85" customWidth="1"/>
    <col min="784" max="784" width="12.77734375" style="85" customWidth="1"/>
    <col min="785" max="785" width="18.33203125" style="85" customWidth="1"/>
    <col min="786" max="1029" width="8.88671875" style="85"/>
    <col min="1030" max="1030" width="7.33203125" style="85" customWidth="1"/>
    <col min="1031" max="1031" width="26.21875" style="85" customWidth="1"/>
    <col min="1032" max="1032" width="6.44140625" style="85" customWidth="1"/>
    <col min="1033" max="1033" width="6.88671875" style="85" customWidth="1"/>
    <col min="1034" max="1035" width="8.44140625" style="85" customWidth="1"/>
    <col min="1036" max="1036" width="16.6640625" style="85" customWidth="1"/>
    <col min="1037" max="1037" width="7.44140625" style="85" customWidth="1"/>
    <col min="1038" max="1038" width="9.88671875" style="85" customWidth="1"/>
    <col min="1039" max="1039" width="10.44140625" style="85" customWidth="1"/>
    <col min="1040" max="1040" width="12.77734375" style="85" customWidth="1"/>
    <col min="1041" max="1041" width="18.33203125" style="85" customWidth="1"/>
    <col min="1042" max="1285" width="8.88671875" style="85"/>
    <col min="1286" max="1286" width="7.33203125" style="85" customWidth="1"/>
    <col min="1287" max="1287" width="26.21875" style="85" customWidth="1"/>
    <col min="1288" max="1288" width="6.44140625" style="85" customWidth="1"/>
    <col min="1289" max="1289" width="6.88671875" style="85" customWidth="1"/>
    <col min="1290" max="1291" width="8.44140625" style="85" customWidth="1"/>
    <col min="1292" max="1292" width="16.6640625" style="85" customWidth="1"/>
    <col min="1293" max="1293" width="7.44140625" style="85" customWidth="1"/>
    <col min="1294" max="1294" width="9.88671875" style="85" customWidth="1"/>
    <col min="1295" max="1295" width="10.44140625" style="85" customWidth="1"/>
    <col min="1296" max="1296" width="12.77734375" style="85" customWidth="1"/>
    <col min="1297" max="1297" width="18.33203125" style="85" customWidth="1"/>
    <col min="1298" max="1541" width="8.88671875" style="85"/>
    <col min="1542" max="1542" width="7.33203125" style="85" customWidth="1"/>
    <col min="1543" max="1543" width="26.21875" style="85" customWidth="1"/>
    <col min="1544" max="1544" width="6.44140625" style="85" customWidth="1"/>
    <col min="1545" max="1545" width="6.88671875" style="85" customWidth="1"/>
    <col min="1546" max="1547" width="8.44140625" style="85" customWidth="1"/>
    <col min="1548" max="1548" width="16.6640625" style="85" customWidth="1"/>
    <col min="1549" max="1549" width="7.44140625" style="85" customWidth="1"/>
    <col min="1550" max="1550" width="9.88671875" style="85" customWidth="1"/>
    <col min="1551" max="1551" width="10.44140625" style="85" customWidth="1"/>
    <col min="1552" max="1552" width="12.77734375" style="85" customWidth="1"/>
    <col min="1553" max="1553" width="18.33203125" style="85" customWidth="1"/>
    <col min="1554" max="1797" width="8.88671875" style="85"/>
    <col min="1798" max="1798" width="7.33203125" style="85" customWidth="1"/>
    <col min="1799" max="1799" width="26.21875" style="85" customWidth="1"/>
    <col min="1800" max="1800" width="6.44140625" style="85" customWidth="1"/>
    <col min="1801" max="1801" width="6.88671875" style="85" customWidth="1"/>
    <col min="1802" max="1803" width="8.44140625" style="85" customWidth="1"/>
    <col min="1804" max="1804" width="16.6640625" style="85" customWidth="1"/>
    <col min="1805" max="1805" width="7.44140625" style="85" customWidth="1"/>
    <col min="1806" max="1806" width="9.88671875" style="85" customWidth="1"/>
    <col min="1807" max="1807" width="10.44140625" style="85" customWidth="1"/>
    <col min="1808" max="1808" width="12.77734375" style="85" customWidth="1"/>
    <col min="1809" max="1809" width="18.33203125" style="85" customWidth="1"/>
    <col min="1810" max="2053" width="8.88671875" style="85"/>
    <col min="2054" max="2054" width="7.33203125" style="85" customWidth="1"/>
    <col min="2055" max="2055" width="26.21875" style="85" customWidth="1"/>
    <col min="2056" max="2056" width="6.44140625" style="85" customWidth="1"/>
    <col min="2057" max="2057" width="6.88671875" style="85" customWidth="1"/>
    <col min="2058" max="2059" width="8.44140625" style="85" customWidth="1"/>
    <col min="2060" max="2060" width="16.6640625" style="85" customWidth="1"/>
    <col min="2061" max="2061" width="7.44140625" style="85" customWidth="1"/>
    <col min="2062" max="2062" width="9.88671875" style="85" customWidth="1"/>
    <col min="2063" max="2063" width="10.44140625" style="85" customWidth="1"/>
    <col min="2064" max="2064" width="12.77734375" style="85" customWidth="1"/>
    <col min="2065" max="2065" width="18.33203125" style="85" customWidth="1"/>
    <col min="2066" max="2309" width="8.88671875" style="85"/>
    <col min="2310" max="2310" width="7.33203125" style="85" customWidth="1"/>
    <col min="2311" max="2311" width="26.21875" style="85" customWidth="1"/>
    <col min="2312" max="2312" width="6.44140625" style="85" customWidth="1"/>
    <col min="2313" max="2313" width="6.88671875" style="85" customWidth="1"/>
    <col min="2314" max="2315" width="8.44140625" style="85" customWidth="1"/>
    <col min="2316" max="2316" width="16.6640625" style="85" customWidth="1"/>
    <col min="2317" max="2317" width="7.44140625" style="85" customWidth="1"/>
    <col min="2318" max="2318" width="9.88671875" style="85" customWidth="1"/>
    <col min="2319" max="2319" width="10.44140625" style="85" customWidth="1"/>
    <col min="2320" max="2320" width="12.77734375" style="85" customWidth="1"/>
    <col min="2321" max="2321" width="18.33203125" style="85" customWidth="1"/>
    <col min="2322" max="2565" width="8.88671875" style="85"/>
    <col min="2566" max="2566" width="7.33203125" style="85" customWidth="1"/>
    <col min="2567" max="2567" width="26.21875" style="85" customWidth="1"/>
    <col min="2568" max="2568" width="6.44140625" style="85" customWidth="1"/>
    <col min="2569" max="2569" width="6.88671875" style="85" customWidth="1"/>
    <col min="2570" max="2571" width="8.44140625" style="85" customWidth="1"/>
    <col min="2572" max="2572" width="16.6640625" style="85" customWidth="1"/>
    <col min="2573" max="2573" width="7.44140625" style="85" customWidth="1"/>
    <col min="2574" max="2574" width="9.88671875" style="85" customWidth="1"/>
    <col min="2575" max="2575" width="10.44140625" style="85" customWidth="1"/>
    <col min="2576" max="2576" width="12.77734375" style="85" customWidth="1"/>
    <col min="2577" max="2577" width="18.33203125" style="85" customWidth="1"/>
    <col min="2578" max="2821" width="8.88671875" style="85"/>
    <col min="2822" max="2822" width="7.33203125" style="85" customWidth="1"/>
    <col min="2823" max="2823" width="26.21875" style="85" customWidth="1"/>
    <col min="2824" max="2824" width="6.44140625" style="85" customWidth="1"/>
    <col min="2825" max="2825" width="6.88671875" style="85" customWidth="1"/>
    <col min="2826" max="2827" width="8.44140625" style="85" customWidth="1"/>
    <col min="2828" max="2828" width="16.6640625" style="85" customWidth="1"/>
    <col min="2829" max="2829" width="7.44140625" style="85" customWidth="1"/>
    <col min="2830" max="2830" width="9.88671875" style="85" customWidth="1"/>
    <col min="2831" max="2831" width="10.44140625" style="85" customWidth="1"/>
    <col min="2832" max="2832" width="12.77734375" style="85" customWidth="1"/>
    <col min="2833" max="2833" width="18.33203125" style="85" customWidth="1"/>
    <col min="2834" max="3077" width="8.88671875" style="85"/>
    <col min="3078" max="3078" width="7.33203125" style="85" customWidth="1"/>
    <col min="3079" max="3079" width="26.21875" style="85" customWidth="1"/>
    <col min="3080" max="3080" width="6.44140625" style="85" customWidth="1"/>
    <col min="3081" max="3081" width="6.88671875" style="85" customWidth="1"/>
    <col min="3082" max="3083" width="8.44140625" style="85" customWidth="1"/>
    <col min="3084" max="3084" width="16.6640625" style="85" customWidth="1"/>
    <col min="3085" max="3085" width="7.44140625" style="85" customWidth="1"/>
    <col min="3086" max="3086" width="9.88671875" style="85" customWidth="1"/>
    <col min="3087" max="3087" width="10.44140625" style="85" customWidth="1"/>
    <col min="3088" max="3088" width="12.77734375" style="85" customWidth="1"/>
    <col min="3089" max="3089" width="18.33203125" style="85" customWidth="1"/>
    <col min="3090" max="3333" width="8.88671875" style="85"/>
    <col min="3334" max="3334" width="7.33203125" style="85" customWidth="1"/>
    <col min="3335" max="3335" width="26.21875" style="85" customWidth="1"/>
    <col min="3336" max="3336" width="6.44140625" style="85" customWidth="1"/>
    <col min="3337" max="3337" width="6.88671875" style="85" customWidth="1"/>
    <col min="3338" max="3339" width="8.44140625" style="85" customWidth="1"/>
    <col min="3340" max="3340" width="16.6640625" style="85" customWidth="1"/>
    <col min="3341" max="3341" width="7.44140625" style="85" customWidth="1"/>
    <col min="3342" max="3342" width="9.88671875" style="85" customWidth="1"/>
    <col min="3343" max="3343" width="10.44140625" style="85" customWidth="1"/>
    <col min="3344" max="3344" width="12.77734375" style="85" customWidth="1"/>
    <col min="3345" max="3345" width="18.33203125" style="85" customWidth="1"/>
    <col min="3346" max="3589" width="8.88671875" style="85"/>
    <col min="3590" max="3590" width="7.33203125" style="85" customWidth="1"/>
    <col min="3591" max="3591" width="26.21875" style="85" customWidth="1"/>
    <col min="3592" max="3592" width="6.44140625" style="85" customWidth="1"/>
    <col min="3593" max="3593" width="6.88671875" style="85" customWidth="1"/>
    <col min="3594" max="3595" width="8.44140625" style="85" customWidth="1"/>
    <col min="3596" max="3596" width="16.6640625" style="85" customWidth="1"/>
    <col min="3597" max="3597" width="7.44140625" style="85" customWidth="1"/>
    <col min="3598" max="3598" width="9.88671875" style="85" customWidth="1"/>
    <col min="3599" max="3599" width="10.44140625" style="85" customWidth="1"/>
    <col min="3600" max="3600" width="12.77734375" style="85" customWidth="1"/>
    <col min="3601" max="3601" width="18.33203125" style="85" customWidth="1"/>
    <col min="3602" max="3845" width="8.88671875" style="85"/>
    <col min="3846" max="3846" width="7.33203125" style="85" customWidth="1"/>
    <col min="3847" max="3847" width="26.21875" style="85" customWidth="1"/>
    <col min="3848" max="3848" width="6.44140625" style="85" customWidth="1"/>
    <col min="3849" max="3849" width="6.88671875" style="85" customWidth="1"/>
    <col min="3850" max="3851" width="8.44140625" style="85" customWidth="1"/>
    <col min="3852" max="3852" width="16.6640625" style="85" customWidth="1"/>
    <col min="3853" max="3853" width="7.44140625" style="85" customWidth="1"/>
    <col min="3854" max="3854" width="9.88671875" style="85" customWidth="1"/>
    <col min="3855" max="3855" width="10.44140625" style="85" customWidth="1"/>
    <col min="3856" max="3856" width="12.77734375" style="85" customWidth="1"/>
    <col min="3857" max="3857" width="18.33203125" style="85" customWidth="1"/>
    <col min="3858" max="4101" width="8.88671875" style="85"/>
    <col min="4102" max="4102" width="7.33203125" style="85" customWidth="1"/>
    <col min="4103" max="4103" width="26.21875" style="85" customWidth="1"/>
    <col min="4104" max="4104" width="6.44140625" style="85" customWidth="1"/>
    <col min="4105" max="4105" width="6.88671875" style="85" customWidth="1"/>
    <col min="4106" max="4107" width="8.44140625" style="85" customWidth="1"/>
    <col min="4108" max="4108" width="16.6640625" style="85" customWidth="1"/>
    <col min="4109" max="4109" width="7.44140625" style="85" customWidth="1"/>
    <col min="4110" max="4110" width="9.88671875" style="85" customWidth="1"/>
    <col min="4111" max="4111" width="10.44140625" style="85" customWidth="1"/>
    <col min="4112" max="4112" width="12.77734375" style="85" customWidth="1"/>
    <col min="4113" max="4113" width="18.33203125" style="85" customWidth="1"/>
    <col min="4114" max="4357" width="8.88671875" style="85"/>
    <col min="4358" max="4358" width="7.33203125" style="85" customWidth="1"/>
    <col min="4359" max="4359" width="26.21875" style="85" customWidth="1"/>
    <col min="4360" max="4360" width="6.44140625" style="85" customWidth="1"/>
    <col min="4361" max="4361" width="6.88671875" style="85" customWidth="1"/>
    <col min="4362" max="4363" width="8.44140625" style="85" customWidth="1"/>
    <col min="4364" max="4364" width="16.6640625" style="85" customWidth="1"/>
    <col min="4365" max="4365" width="7.44140625" style="85" customWidth="1"/>
    <col min="4366" max="4366" width="9.88671875" style="85" customWidth="1"/>
    <col min="4367" max="4367" width="10.44140625" style="85" customWidth="1"/>
    <col min="4368" max="4368" width="12.77734375" style="85" customWidth="1"/>
    <col min="4369" max="4369" width="18.33203125" style="85" customWidth="1"/>
    <col min="4370" max="4613" width="8.88671875" style="85"/>
    <col min="4614" max="4614" width="7.33203125" style="85" customWidth="1"/>
    <col min="4615" max="4615" width="26.21875" style="85" customWidth="1"/>
    <col min="4616" max="4616" width="6.44140625" style="85" customWidth="1"/>
    <col min="4617" max="4617" width="6.88671875" style="85" customWidth="1"/>
    <col min="4618" max="4619" width="8.44140625" style="85" customWidth="1"/>
    <col min="4620" max="4620" width="16.6640625" style="85" customWidth="1"/>
    <col min="4621" max="4621" width="7.44140625" style="85" customWidth="1"/>
    <col min="4622" max="4622" width="9.88671875" style="85" customWidth="1"/>
    <col min="4623" max="4623" width="10.44140625" style="85" customWidth="1"/>
    <col min="4624" max="4624" width="12.77734375" style="85" customWidth="1"/>
    <col min="4625" max="4625" width="18.33203125" style="85" customWidth="1"/>
    <col min="4626" max="4869" width="8.88671875" style="85"/>
    <col min="4870" max="4870" width="7.33203125" style="85" customWidth="1"/>
    <col min="4871" max="4871" width="26.21875" style="85" customWidth="1"/>
    <col min="4872" max="4872" width="6.44140625" style="85" customWidth="1"/>
    <col min="4873" max="4873" width="6.88671875" style="85" customWidth="1"/>
    <col min="4874" max="4875" width="8.44140625" style="85" customWidth="1"/>
    <col min="4876" max="4876" width="16.6640625" style="85" customWidth="1"/>
    <col min="4877" max="4877" width="7.44140625" style="85" customWidth="1"/>
    <col min="4878" max="4878" width="9.88671875" style="85" customWidth="1"/>
    <col min="4879" max="4879" width="10.44140625" style="85" customWidth="1"/>
    <col min="4880" max="4880" width="12.77734375" style="85" customWidth="1"/>
    <col min="4881" max="4881" width="18.33203125" style="85" customWidth="1"/>
    <col min="4882" max="5125" width="8.88671875" style="85"/>
    <col min="5126" max="5126" width="7.33203125" style="85" customWidth="1"/>
    <col min="5127" max="5127" width="26.21875" style="85" customWidth="1"/>
    <col min="5128" max="5128" width="6.44140625" style="85" customWidth="1"/>
    <col min="5129" max="5129" width="6.88671875" style="85" customWidth="1"/>
    <col min="5130" max="5131" width="8.44140625" style="85" customWidth="1"/>
    <col min="5132" max="5132" width="16.6640625" style="85" customWidth="1"/>
    <col min="5133" max="5133" width="7.44140625" style="85" customWidth="1"/>
    <col min="5134" max="5134" width="9.88671875" style="85" customWidth="1"/>
    <col min="5135" max="5135" width="10.44140625" style="85" customWidth="1"/>
    <col min="5136" max="5136" width="12.77734375" style="85" customWidth="1"/>
    <col min="5137" max="5137" width="18.33203125" style="85" customWidth="1"/>
    <col min="5138" max="5381" width="8.88671875" style="85"/>
    <col min="5382" max="5382" width="7.33203125" style="85" customWidth="1"/>
    <col min="5383" max="5383" width="26.21875" style="85" customWidth="1"/>
    <col min="5384" max="5384" width="6.44140625" style="85" customWidth="1"/>
    <col min="5385" max="5385" width="6.88671875" style="85" customWidth="1"/>
    <col min="5386" max="5387" width="8.44140625" style="85" customWidth="1"/>
    <col min="5388" max="5388" width="16.6640625" style="85" customWidth="1"/>
    <col min="5389" max="5389" width="7.44140625" style="85" customWidth="1"/>
    <col min="5390" max="5390" width="9.88671875" style="85" customWidth="1"/>
    <col min="5391" max="5391" width="10.44140625" style="85" customWidth="1"/>
    <col min="5392" max="5392" width="12.77734375" style="85" customWidth="1"/>
    <col min="5393" max="5393" width="18.33203125" style="85" customWidth="1"/>
    <col min="5394" max="5637" width="8.88671875" style="85"/>
    <col min="5638" max="5638" width="7.33203125" style="85" customWidth="1"/>
    <col min="5639" max="5639" width="26.21875" style="85" customWidth="1"/>
    <col min="5640" max="5640" width="6.44140625" style="85" customWidth="1"/>
    <col min="5641" max="5641" width="6.88671875" style="85" customWidth="1"/>
    <col min="5642" max="5643" width="8.44140625" style="85" customWidth="1"/>
    <col min="5644" max="5644" width="16.6640625" style="85" customWidth="1"/>
    <col min="5645" max="5645" width="7.44140625" style="85" customWidth="1"/>
    <col min="5646" max="5646" width="9.88671875" style="85" customWidth="1"/>
    <col min="5647" max="5647" width="10.44140625" style="85" customWidth="1"/>
    <col min="5648" max="5648" width="12.77734375" style="85" customWidth="1"/>
    <col min="5649" max="5649" width="18.33203125" style="85" customWidth="1"/>
    <col min="5650" max="5893" width="8.88671875" style="85"/>
    <col min="5894" max="5894" width="7.33203125" style="85" customWidth="1"/>
    <col min="5895" max="5895" width="26.21875" style="85" customWidth="1"/>
    <col min="5896" max="5896" width="6.44140625" style="85" customWidth="1"/>
    <col min="5897" max="5897" width="6.88671875" style="85" customWidth="1"/>
    <col min="5898" max="5899" width="8.44140625" style="85" customWidth="1"/>
    <col min="5900" max="5900" width="16.6640625" style="85" customWidth="1"/>
    <col min="5901" max="5901" width="7.44140625" style="85" customWidth="1"/>
    <col min="5902" max="5902" width="9.88671875" style="85" customWidth="1"/>
    <col min="5903" max="5903" width="10.44140625" style="85" customWidth="1"/>
    <col min="5904" max="5904" width="12.77734375" style="85" customWidth="1"/>
    <col min="5905" max="5905" width="18.33203125" style="85" customWidth="1"/>
    <col min="5906" max="6149" width="8.88671875" style="85"/>
    <col min="6150" max="6150" width="7.33203125" style="85" customWidth="1"/>
    <col min="6151" max="6151" width="26.21875" style="85" customWidth="1"/>
    <col min="6152" max="6152" width="6.44140625" style="85" customWidth="1"/>
    <col min="6153" max="6153" width="6.88671875" style="85" customWidth="1"/>
    <col min="6154" max="6155" width="8.44140625" style="85" customWidth="1"/>
    <col min="6156" max="6156" width="16.6640625" style="85" customWidth="1"/>
    <col min="6157" max="6157" width="7.44140625" style="85" customWidth="1"/>
    <col min="6158" max="6158" width="9.88671875" style="85" customWidth="1"/>
    <col min="6159" max="6159" width="10.44140625" style="85" customWidth="1"/>
    <col min="6160" max="6160" width="12.77734375" style="85" customWidth="1"/>
    <col min="6161" max="6161" width="18.33203125" style="85" customWidth="1"/>
    <col min="6162" max="6405" width="8.88671875" style="85"/>
    <col min="6406" max="6406" width="7.33203125" style="85" customWidth="1"/>
    <col min="6407" max="6407" width="26.21875" style="85" customWidth="1"/>
    <col min="6408" max="6408" width="6.44140625" style="85" customWidth="1"/>
    <col min="6409" max="6409" width="6.88671875" style="85" customWidth="1"/>
    <col min="6410" max="6411" width="8.44140625" style="85" customWidth="1"/>
    <col min="6412" max="6412" width="16.6640625" style="85" customWidth="1"/>
    <col min="6413" max="6413" width="7.44140625" style="85" customWidth="1"/>
    <col min="6414" max="6414" width="9.88671875" style="85" customWidth="1"/>
    <col min="6415" max="6415" width="10.44140625" style="85" customWidth="1"/>
    <col min="6416" max="6416" width="12.77734375" style="85" customWidth="1"/>
    <col min="6417" max="6417" width="18.33203125" style="85" customWidth="1"/>
    <col min="6418" max="6661" width="8.88671875" style="85"/>
    <col min="6662" max="6662" width="7.33203125" style="85" customWidth="1"/>
    <col min="6663" max="6663" width="26.21875" style="85" customWidth="1"/>
    <col min="6664" max="6664" width="6.44140625" style="85" customWidth="1"/>
    <col min="6665" max="6665" width="6.88671875" style="85" customWidth="1"/>
    <col min="6666" max="6667" width="8.44140625" style="85" customWidth="1"/>
    <col min="6668" max="6668" width="16.6640625" style="85" customWidth="1"/>
    <col min="6669" max="6669" width="7.44140625" style="85" customWidth="1"/>
    <col min="6670" max="6670" width="9.88671875" style="85" customWidth="1"/>
    <col min="6671" max="6671" width="10.44140625" style="85" customWidth="1"/>
    <col min="6672" max="6672" width="12.77734375" style="85" customWidth="1"/>
    <col min="6673" max="6673" width="18.33203125" style="85" customWidth="1"/>
    <col min="6674" max="6917" width="8.88671875" style="85"/>
    <col min="6918" max="6918" width="7.33203125" style="85" customWidth="1"/>
    <col min="6919" max="6919" width="26.21875" style="85" customWidth="1"/>
    <col min="6920" max="6920" width="6.44140625" style="85" customWidth="1"/>
    <col min="6921" max="6921" width="6.88671875" style="85" customWidth="1"/>
    <col min="6922" max="6923" width="8.44140625" style="85" customWidth="1"/>
    <col min="6924" max="6924" width="16.6640625" style="85" customWidth="1"/>
    <col min="6925" max="6925" width="7.44140625" style="85" customWidth="1"/>
    <col min="6926" max="6926" width="9.88671875" style="85" customWidth="1"/>
    <col min="6927" max="6927" width="10.44140625" style="85" customWidth="1"/>
    <col min="6928" max="6928" width="12.77734375" style="85" customWidth="1"/>
    <col min="6929" max="6929" width="18.33203125" style="85" customWidth="1"/>
    <col min="6930" max="7173" width="8.88671875" style="85"/>
    <col min="7174" max="7174" width="7.33203125" style="85" customWidth="1"/>
    <col min="7175" max="7175" width="26.21875" style="85" customWidth="1"/>
    <col min="7176" max="7176" width="6.44140625" style="85" customWidth="1"/>
    <col min="7177" max="7177" width="6.88671875" style="85" customWidth="1"/>
    <col min="7178" max="7179" width="8.44140625" style="85" customWidth="1"/>
    <col min="7180" max="7180" width="16.6640625" style="85" customWidth="1"/>
    <col min="7181" max="7181" width="7.44140625" style="85" customWidth="1"/>
    <col min="7182" max="7182" width="9.88671875" style="85" customWidth="1"/>
    <col min="7183" max="7183" width="10.44140625" style="85" customWidth="1"/>
    <col min="7184" max="7184" width="12.77734375" style="85" customWidth="1"/>
    <col min="7185" max="7185" width="18.33203125" style="85" customWidth="1"/>
    <col min="7186" max="7429" width="8.88671875" style="85"/>
    <col min="7430" max="7430" width="7.33203125" style="85" customWidth="1"/>
    <col min="7431" max="7431" width="26.21875" style="85" customWidth="1"/>
    <col min="7432" max="7432" width="6.44140625" style="85" customWidth="1"/>
    <col min="7433" max="7433" width="6.88671875" style="85" customWidth="1"/>
    <col min="7434" max="7435" width="8.44140625" style="85" customWidth="1"/>
    <col min="7436" max="7436" width="16.6640625" style="85" customWidth="1"/>
    <col min="7437" max="7437" width="7.44140625" style="85" customWidth="1"/>
    <col min="7438" max="7438" width="9.88671875" style="85" customWidth="1"/>
    <col min="7439" max="7439" width="10.44140625" style="85" customWidth="1"/>
    <col min="7440" max="7440" width="12.77734375" style="85" customWidth="1"/>
    <col min="7441" max="7441" width="18.33203125" style="85" customWidth="1"/>
    <col min="7442" max="7685" width="8.88671875" style="85"/>
    <col min="7686" max="7686" width="7.33203125" style="85" customWidth="1"/>
    <col min="7687" max="7687" width="26.21875" style="85" customWidth="1"/>
    <col min="7688" max="7688" width="6.44140625" style="85" customWidth="1"/>
    <col min="7689" max="7689" width="6.88671875" style="85" customWidth="1"/>
    <col min="7690" max="7691" width="8.44140625" style="85" customWidth="1"/>
    <col min="7692" max="7692" width="16.6640625" style="85" customWidth="1"/>
    <col min="7693" max="7693" width="7.44140625" style="85" customWidth="1"/>
    <col min="7694" max="7694" width="9.88671875" style="85" customWidth="1"/>
    <col min="7695" max="7695" width="10.44140625" style="85" customWidth="1"/>
    <col min="7696" max="7696" width="12.77734375" style="85" customWidth="1"/>
    <col min="7697" max="7697" width="18.33203125" style="85" customWidth="1"/>
    <col min="7698" max="7941" width="8.88671875" style="85"/>
    <col min="7942" max="7942" width="7.33203125" style="85" customWidth="1"/>
    <col min="7943" max="7943" width="26.21875" style="85" customWidth="1"/>
    <col min="7944" max="7944" width="6.44140625" style="85" customWidth="1"/>
    <col min="7945" max="7945" width="6.88671875" style="85" customWidth="1"/>
    <col min="7946" max="7947" width="8.44140625" style="85" customWidth="1"/>
    <col min="7948" max="7948" width="16.6640625" style="85" customWidth="1"/>
    <col min="7949" max="7949" width="7.44140625" style="85" customWidth="1"/>
    <col min="7950" max="7950" width="9.88671875" style="85" customWidth="1"/>
    <col min="7951" max="7951" width="10.44140625" style="85" customWidth="1"/>
    <col min="7952" max="7952" width="12.77734375" style="85" customWidth="1"/>
    <col min="7953" max="7953" width="18.33203125" style="85" customWidth="1"/>
    <col min="7954" max="8197" width="8.88671875" style="85"/>
    <col min="8198" max="8198" width="7.33203125" style="85" customWidth="1"/>
    <col min="8199" max="8199" width="26.21875" style="85" customWidth="1"/>
    <col min="8200" max="8200" width="6.44140625" style="85" customWidth="1"/>
    <col min="8201" max="8201" width="6.88671875" style="85" customWidth="1"/>
    <col min="8202" max="8203" width="8.44140625" style="85" customWidth="1"/>
    <col min="8204" max="8204" width="16.6640625" style="85" customWidth="1"/>
    <col min="8205" max="8205" width="7.44140625" style="85" customWidth="1"/>
    <col min="8206" max="8206" width="9.88671875" style="85" customWidth="1"/>
    <col min="8207" max="8207" width="10.44140625" style="85" customWidth="1"/>
    <col min="8208" max="8208" width="12.77734375" style="85" customWidth="1"/>
    <col min="8209" max="8209" width="18.33203125" style="85" customWidth="1"/>
    <col min="8210" max="8453" width="8.88671875" style="85"/>
    <col min="8454" max="8454" width="7.33203125" style="85" customWidth="1"/>
    <col min="8455" max="8455" width="26.21875" style="85" customWidth="1"/>
    <col min="8456" max="8456" width="6.44140625" style="85" customWidth="1"/>
    <col min="8457" max="8457" width="6.88671875" style="85" customWidth="1"/>
    <col min="8458" max="8459" width="8.44140625" style="85" customWidth="1"/>
    <col min="8460" max="8460" width="16.6640625" style="85" customWidth="1"/>
    <col min="8461" max="8461" width="7.44140625" style="85" customWidth="1"/>
    <col min="8462" max="8462" width="9.88671875" style="85" customWidth="1"/>
    <col min="8463" max="8463" width="10.44140625" style="85" customWidth="1"/>
    <col min="8464" max="8464" width="12.77734375" style="85" customWidth="1"/>
    <col min="8465" max="8465" width="18.33203125" style="85" customWidth="1"/>
    <col min="8466" max="8709" width="8.88671875" style="85"/>
    <col min="8710" max="8710" width="7.33203125" style="85" customWidth="1"/>
    <col min="8711" max="8711" width="26.21875" style="85" customWidth="1"/>
    <col min="8712" max="8712" width="6.44140625" style="85" customWidth="1"/>
    <col min="8713" max="8713" width="6.88671875" style="85" customWidth="1"/>
    <col min="8714" max="8715" width="8.44140625" style="85" customWidth="1"/>
    <col min="8716" max="8716" width="16.6640625" style="85" customWidth="1"/>
    <col min="8717" max="8717" width="7.44140625" style="85" customWidth="1"/>
    <col min="8718" max="8718" width="9.88671875" style="85" customWidth="1"/>
    <col min="8719" max="8719" width="10.44140625" style="85" customWidth="1"/>
    <col min="8720" max="8720" width="12.77734375" style="85" customWidth="1"/>
    <col min="8721" max="8721" width="18.33203125" style="85" customWidth="1"/>
    <col min="8722" max="8965" width="8.88671875" style="85"/>
    <col min="8966" max="8966" width="7.33203125" style="85" customWidth="1"/>
    <col min="8967" max="8967" width="26.21875" style="85" customWidth="1"/>
    <col min="8968" max="8968" width="6.44140625" style="85" customWidth="1"/>
    <col min="8969" max="8969" width="6.88671875" style="85" customWidth="1"/>
    <col min="8970" max="8971" width="8.44140625" style="85" customWidth="1"/>
    <col min="8972" max="8972" width="16.6640625" style="85" customWidth="1"/>
    <col min="8973" max="8973" width="7.44140625" style="85" customWidth="1"/>
    <col min="8974" max="8974" width="9.88671875" style="85" customWidth="1"/>
    <col min="8975" max="8975" width="10.44140625" style="85" customWidth="1"/>
    <col min="8976" max="8976" width="12.77734375" style="85" customWidth="1"/>
    <col min="8977" max="8977" width="18.33203125" style="85" customWidth="1"/>
    <col min="8978" max="9221" width="8.88671875" style="85"/>
    <col min="9222" max="9222" width="7.33203125" style="85" customWidth="1"/>
    <col min="9223" max="9223" width="26.21875" style="85" customWidth="1"/>
    <col min="9224" max="9224" width="6.44140625" style="85" customWidth="1"/>
    <col min="9225" max="9225" width="6.88671875" style="85" customWidth="1"/>
    <col min="9226" max="9227" width="8.44140625" style="85" customWidth="1"/>
    <col min="9228" max="9228" width="16.6640625" style="85" customWidth="1"/>
    <col min="9229" max="9229" width="7.44140625" style="85" customWidth="1"/>
    <col min="9230" max="9230" width="9.88671875" style="85" customWidth="1"/>
    <col min="9231" max="9231" width="10.44140625" style="85" customWidth="1"/>
    <col min="9232" max="9232" width="12.77734375" style="85" customWidth="1"/>
    <col min="9233" max="9233" width="18.33203125" style="85" customWidth="1"/>
    <col min="9234" max="9477" width="8.88671875" style="85"/>
    <col min="9478" max="9478" width="7.33203125" style="85" customWidth="1"/>
    <col min="9479" max="9479" width="26.21875" style="85" customWidth="1"/>
    <col min="9480" max="9480" width="6.44140625" style="85" customWidth="1"/>
    <col min="9481" max="9481" width="6.88671875" style="85" customWidth="1"/>
    <col min="9482" max="9483" width="8.44140625" style="85" customWidth="1"/>
    <col min="9484" max="9484" width="16.6640625" style="85" customWidth="1"/>
    <col min="9485" max="9485" width="7.44140625" style="85" customWidth="1"/>
    <col min="9486" max="9486" width="9.88671875" style="85" customWidth="1"/>
    <col min="9487" max="9487" width="10.44140625" style="85" customWidth="1"/>
    <col min="9488" max="9488" width="12.77734375" style="85" customWidth="1"/>
    <col min="9489" max="9489" width="18.33203125" style="85" customWidth="1"/>
    <col min="9490" max="9733" width="8.88671875" style="85"/>
    <col min="9734" max="9734" width="7.33203125" style="85" customWidth="1"/>
    <col min="9735" max="9735" width="26.21875" style="85" customWidth="1"/>
    <col min="9736" max="9736" width="6.44140625" style="85" customWidth="1"/>
    <col min="9737" max="9737" width="6.88671875" style="85" customWidth="1"/>
    <col min="9738" max="9739" width="8.44140625" style="85" customWidth="1"/>
    <col min="9740" max="9740" width="16.6640625" style="85" customWidth="1"/>
    <col min="9741" max="9741" width="7.44140625" style="85" customWidth="1"/>
    <col min="9742" max="9742" width="9.88671875" style="85" customWidth="1"/>
    <col min="9743" max="9743" width="10.44140625" style="85" customWidth="1"/>
    <col min="9744" max="9744" width="12.77734375" style="85" customWidth="1"/>
    <col min="9745" max="9745" width="18.33203125" style="85" customWidth="1"/>
    <col min="9746" max="9989" width="8.88671875" style="85"/>
    <col min="9990" max="9990" width="7.33203125" style="85" customWidth="1"/>
    <col min="9991" max="9991" width="26.21875" style="85" customWidth="1"/>
    <col min="9992" max="9992" width="6.44140625" style="85" customWidth="1"/>
    <col min="9993" max="9993" width="6.88671875" style="85" customWidth="1"/>
    <col min="9994" max="9995" width="8.44140625" style="85" customWidth="1"/>
    <col min="9996" max="9996" width="16.6640625" style="85" customWidth="1"/>
    <col min="9997" max="9997" width="7.44140625" style="85" customWidth="1"/>
    <col min="9998" max="9998" width="9.88671875" style="85" customWidth="1"/>
    <col min="9999" max="9999" width="10.44140625" style="85" customWidth="1"/>
    <col min="10000" max="10000" width="12.77734375" style="85" customWidth="1"/>
    <col min="10001" max="10001" width="18.33203125" style="85" customWidth="1"/>
    <col min="10002" max="10245" width="8.88671875" style="85"/>
    <col min="10246" max="10246" width="7.33203125" style="85" customWidth="1"/>
    <col min="10247" max="10247" width="26.21875" style="85" customWidth="1"/>
    <col min="10248" max="10248" width="6.44140625" style="85" customWidth="1"/>
    <col min="10249" max="10249" width="6.88671875" style="85" customWidth="1"/>
    <col min="10250" max="10251" width="8.44140625" style="85" customWidth="1"/>
    <col min="10252" max="10252" width="16.6640625" style="85" customWidth="1"/>
    <col min="10253" max="10253" width="7.44140625" style="85" customWidth="1"/>
    <col min="10254" max="10254" width="9.88671875" style="85" customWidth="1"/>
    <col min="10255" max="10255" width="10.44140625" style="85" customWidth="1"/>
    <col min="10256" max="10256" width="12.77734375" style="85" customWidth="1"/>
    <col min="10257" max="10257" width="18.33203125" style="85" customWidth="1"/>
    <col min="10258" max="10501" width="8.88671875" style="85"/>
    <col min="10502" max="10502" width="7.33203125" style="85" customWidth="1"/>
    <col min="10503" max="10503" width="26.21875" style="85" customWidth="1"/>
    <col min="10504" max="10504" width="6.44140625" style="85" customWidth="1"/>
    <col min="10505" max="10505" width="6.88671875" style="85" customWidth="1"/>
    <col min="10506" max="10507" width="8.44140625" style="85" customWidth="1"/>
    <col min="10508" max="10508" width="16.6640625" style="85" customWidth="1"/>
    <col min="10509" max="10509" width="7.44140625" style="85" customWidth="1"/>
    <col min="10510" max="10510" width="9.88671875" style="85" customWidth="1"/>
    <col min="10511" max="10511" width="10.44140625" style="85" customWidth="1"/>
    <col min="10512" max="10512" width="12.77734375" style="85" customWidth="1"/>
    <col min="10513" max="10513" width="18.33203125" style="85" customWidth="1"/>
    <col min="10514" max="10757" width="8.88671875" style="85"/>
    <col min="10758" max="10758" width="7.33203125" style="85" customWidth="1"/>
    <col min="10759" max="10759" width="26.21875" style="85" customWidth="1"/>
    <col min="10760" max="10760" width="6.44140625" style="85" customWidth="1"/>
    <col min="10761" max="10761" width="6.88671875" style="85" customWidth="1"/>
    <col min="10762" max="10763" width="8.44140625" style="85" customWidth="1"/>
    <col min="10764" max="10764" width="16.6640625" style="85" customWidth="1"/>
    <col min="10765" max="10765" width="7.44140625" style="85" customWidth="1"/>
    <col min="10766" max="10766" width="9.88671875" style="85" customWidth="1"/>
    <col min="10767" max="10767" width="10.44140625" style="85" customWidth="1"/>
    <col min="10768" max="10768" width="12.77734375" style="85" customWidth="1"/>
    <col min="10769" max="10769" width="18.33203125" style="85" customWidth="1"/>
    <col min="10770" max="11013" width="8.88671875" style="85"/>
    <col min="11014" max="11014" width="7.33203125" style="85" customWidth="1"/>
    <col min="11015" max="11015" width="26.21875" style="85" customWidth="1"/>
    <col min="11016" max="11016" width="6.44140625" style="85" customWidth="1"/>
    <col min="11017" max="11017" width="6.88671875" style="85" customWidth="1"/>
    <col min="11018" max="11019" width="8.44140625" style="85" customWidth="1"/>
    <col min="11020" max="11020" width="16.6640625" style="85" customWidth="1"/>
    <col min="11021" max="11021" width="7.44140625" style="85" customWidth="1"/>
    <col min="11022" max="11022" width="9.88671875" style="85" customWidth="1"/>
    <col min="11023" max="11023" width="10.44140625" style="85" customWidth="1"/>
    <col min="11024" max="11024" width="12.77734375" style="85" customWidth="1"/>
    <col min="11025" max="11025" width="18.33203125" style="85" customWidth="1"/>
    <col min="11026" max="11269" width="8.88671875" style="85"/>
    <col min="11270" max="11270" width="7.33203125" style="85" customWidth="1"/>
    <col min="11271" max="11271" width="26.21875" style="85" customWidth="1"/>
    <col min="11272" max="11272" width="6.44140625" style="85" customWidth="1"/>
    <col min="11273" max="11273" width="6.88671875" style="85" customWidth="1"/>
    <col min="11274" max="11275" width="8.44140625" style="85" customWidth="1"/>
    <col min="11276" max="11276" width="16.6640625" style="85" customWidth="1"/>
    <col min="11277" max="11277" width="7.44140625" style="85" customWidth="1"/>
    <col min="11278" max="11278" width="9.88671875" style="85" customWidth="1"/>
    <col min="11279" max="11279" width="10.44140625" style="85" customWidth="1"/>
    <col min="11280" max="11280" width="12.77734375" style="85" customWidth="1"/>
    <col min="11281" max="11281" width="18.33203125" style="85" customWidth="1"/>
    <col min="11282" max="11525" width="8.88671875" style="85"/>
    <col min="11526" max="11526" width="7.33203125" style="85" customWidth="1"/>
    <col min="11527" max="11527" width="26.21875" style="85" customWidth="1"/>
    <col min="11528" max="11528" width="6.44140625" style="85" customWidth="1"/>
    <col min="11529" max="11529" width="6.88671875" style="85" customWidth="1"/>
    <col min="11530" max="11531" width="8.44140625" style="85" customWidth="1"/>
    <col min="11532" max="11532" width="16.6640625" style="85" customWidth="1"/>
    <col min="11533" max="11533" width="7.44140625" style="85" customWidth="1"/>
    <col min="11534" max="11534" width="9.88671875" style="85" customWidth="1"/>
    <col min="11535" max="11535" width="10.44140625" style="85" customWidth="1"/>
    <col min="11536" max="11536" width="12.77734375" style="85" customWidth="1"/>
    <col min="11537" max="11537" width="18.33203125" style="85" customWidth="1"/>
    <col min="11538" max="11781" width="8.88671875" style="85"/>
    <col min="11782" max="11782" width="7.33203125" style="85" customWidth="1"/>
    <col min="11783" max="11783" width="26.21875" style="85" customWidth="1"/>
    <col min="11784" max="11784" width="6.44140625" style="85" customWidth="1"/>
    <col min="11785" max="11785" width="6.88671875" style="85" customWidth="1"/>
    <col min="11786" max="11787" width="8.44140625" style="85" customWidth="1"/>
    <col min="11788" max="11788" width="16.6640625" style="85" customWidth="1"/>
    <col min="11789" max="11789" width="7.44140625" style="85" customWidth="1"/>
    <col min="11790" max="11790" width="9.88671875" style="85" customWidth="1"/>
    <col min="11791" max="11791" width="10.44140625" style="85" customWidth="1"/>
    <col min="11792" max="11792" width="12.77734375" style="85" customWidth="1"/>
    <col min="11793" max="11793" width="18.33203125" style="85" customWidth="1"/>
    <col min="11794" max="12037" width="8.88671875" style="85"/>
    <col min="12038" max="12038" width="7.33203125" style="85" customWidth="1"/>
    <col min="12039" max="12039" width="26.21875" style="85" customWidth="1"/>
    <col min="12040" max="12040" width="6.44140625" style="85" customWidth="1"/>
    <col min="12041" max="12041" width="6.88671875" style="85" customWidth="1"/>
    <col min="12042" max="12043" width="8.44140625" style="85" customWidth="1"/>
    <col min="12044" max="12044" width="16.6640625" style="85" customWidth="1"/>
    <col min="12045" max="12045" width="7.44140625" style="85" customWidth="1"/>
    <col min="12046" max="12046" width="9.88671875" style="85" customWidth="1"/>
    <col min="12047" max="12047" width="10.44140625" style="85" customWidth="1"/>
    <col min="12048" max="12048" width="12.77734375" style="85" customWidth="1"/>
    <col min="12049" max="12049" width="18.33203125" style="85" customWidth="1"/>
    <col min="12050" max="12293" width="8.88671875" style="85"/>
    <col min="12294" max="12294" width="7.33203125" style="85" customWidth="1"/>
    <col min="12295" max="12295" width="26.21875" style="85" customWidth="1"/>
    <col min="12296" max="12296" width="6.44140625" style="85" customWidth="1"/>
    <col min="12297" max="12297" width="6.88671875" style="85" customWidth="1"/>
    <col min="12298" max="12299" width="8.44140625" style="85" customWidth="1"/>
    <col min="12300" max="12300" width="16.6640625" style="85" customWidth="1"/>
    <col min="12301" max="12301" width="7.44140625" style="85" customWidth="1"/>
    <col min="12302" max="12302" width="9.88671875" style="85" customWidth="1"/>
    <col min="12303" max="12303" width="10.44140625" style="85" customWidth="1"/>
    <col min="12304" max="12304" width="12.77734375" style="85" customWidth="1"/>
    <col min="12305" max="12305" width="18.33203125" style="85" customWidth="1"/>
    <col min="12306" max="12549" width="8.88671875" style="85"/>
    <col min="12550" max="12550" width="7.33203125" style="85" customWidth="1"/>
    <col min="12551" max="12551" width="26.21875" style="85" customWidth="1"/>
    <col min="12552" max="12552" width="6.44140625" style="85" customWidth="1"/>
    <col min="12553" max="12553" width="6.88671875" style="85" customWidth="1"/>
    <col min="12554" max="12555" width="8.44140625" style="85" customWidth="1"/>
    <col min="12556" max="12556" width="16.6640625" style="85" customWidth="1"/>
    <col min="12557" max="12557" width="7.44140625" style="85" customWidth="1"/>
    <col min="12558" max="12558" width="9.88671875" style="85" customWidth="1"/>
    <col min="12559" max="12559" width="10.44140625" style="85" customWidth="1"/>
    <col min="12560" max="12560" width="12.77734375" style="85" customWidth="1"/>
    <col min="12561" max="12561" width="18.33203125" style="85" customWidth="1"/>
    <col min="12562" max="12805" width="8.88671875" style="85"/>
    <col min="12806" max="12806" width="7.33203125" style="85" customWidth="1"/>
    <col min="12807" max="12807" width="26.21875" style="85" customWidth="1"/>
    <col min="12808" max="12808" width="6.44140625" style="85" customWidth="1"/>
    <col min="12809" max="12809" width="6.88671875" style="85" customWidth="1"/>
    <col min="12810" max="12811" width="8.44140625" style="85" customWidth="1"/>
    <col min="12812" max="12812" width="16.6640625" style="85" customWidth="1"/>
    <col min="12813" max="12813" width="7.44140625" style="85" customWidth="1"/>
    <col min="12814" max="12814" width="9.88671875" style="85" customWidth="1"/>
    <col min="12815" max="12815" width="10.44140625" style="85" customWidth="1"/>
    <col min="12816" max="12816" width="12.77734375" style="85" customWidth="1"/>
    <col min="12817" max="12817" width="18.33203125" style="85" customWidth="1"/>
    <col min="12818" max="13061" width="8.88671875" style="85"/>
    <col min="13062" max="13062" width="7.33203125" style="85" customWidth="1"/>
    <col min="13063" max="13063" width="26.21875" style="85" customWidth="1"/>
    <col min="13064" max="13064" width="6.44140625" style="85" customWidth="1"/>
    <col min="13065" max="13065" width="6.88671875" style="85" customWidth="1"/>
    <col min="13066" max="13067" width="8.44140625" style="85" customWidth="1"/>
    <col min="13068" max="13068" width="16.6640625" style="85" customWidth="1"/>
    <col min="13069" max="13069" width="7.44140625" style="85" customWidth="1"/>
    <col min="13070" max="13070" width="9.88671875" style="85" customWidth="1"/>
    <col min="13071" max="13071" width="10.44140625" style="85" customWidth="1"/>
    <col min="13072" max="13072" width="12.77734375" style="85" customWidth="1"/>
    <col min="13073" max="13073" width="18.33203125" style="85" customWidth="1"/>
    <col min="13074" max="13317" width="8.88671875" style="85"/>
    <col min="13318" max="13318" width="7.33203125" style="85" customWidth="1"/>
    <col min="13319" max="13319" width="26.21875" style="85" customWidth="1"/>
    <col min="13320" max="13320" width="6.44140625" style="85" customWidth="1"/>
    <col min="13321" max="13321" width="6.88671875" style="85" customWidth="1"/>
    <col min="13322" max="13323" width="8.44140625" style="85" customWidth="1"/>
    <col min="13324" max="13324" width="16.6640625" style="85" customWidth="1"/>
    <col min="13325" max="13325" width="7.44140625" style="85" customWidth="1"/>
    <col min="13326" max="13326" width="9.88671875" style="85" customWidth="1"/>
    <col min="13327" max="13327" width="10.44140625" style="85" customWidth="1"/>
    <col min="13328" max="13328" width="12.77734375" style="85" customWidth="1"/>
    <col min="13329" max="13329" width="18.33203125" style="85" customWidth="1"/>
    <col min="13330" max="13573" width="8.88671875" style="85"/>
    <col min="13574" max="13574" width="7.33203125" style="85" customWidth="1"/>
    <col min="13575" max="13575" width="26.21875" style="85" customWidth="1"/>
    <col min="13576" max="13576" width="6.44140625" style="85" customWidth="1"/>
    <col min="13577" max="13577" width="6.88671875" style="85" customWidth="1"/>
    <col min="13578" max="13579" width="8.44140625" style="85" customWidth="1"/>
    <col min="13580" max="13580" width="16.6640625" style="85" customWidth="1"/>
    <col min="13581" max="13581" width="7.44140625" style="85" customWidth="1"/>
    <col min="13582" max="13582" width="9.88671875" style="85" customWidth="1"/>
    <col min="13583" max="13583" width="10.44140625" style="85" customWidth="1"/>
    <col min="13584" max="13584" width="12.77734375" style="85" customWidth="1"/>
    <col min="13585" max="13585" width="18.33203125" style="85" customWidth="1"/>
    <col min="13586" max="13829" width="8.88671875" style="85"/>
    <col min="13830" max="13830" width="7.33203125" style="85" customWidth="1"/>
    <col min="13831" max="13831" width="26.21875" style="85" customWidth="1"/>
    <col min="13832" max="13832" width="6.44140625" style="85" customWidth="1"/>
    <col min="13833" max="13833" width="6.88671875" style="85" customWidth="1"/>
    <col min="13834" max="13835" width="8.44140625" style="85" customWidth="1"/>
    <col min="13836" max="13836" width="16.6640625" style="85" customWidth="1"/>
    <col min="13837" max="13837" width="7.44140625" style="85" customWidth="1"/>
    <col min="13838" max="13838" width="9.88671875" style="85" customWidth="1"/>
    <col min="13839" max="13839" width="10.44140625" style="85" customWidth="1"/>
    <col min="13840" max="13840" width="12.77734375" style="85" customWidth="1"/>
    <col min="13841" max="13841" width="18.33203125" style="85" customWidth="1"/>
    <col min="13842" max="14085" width="8.88671875" style="85"/>
    <col min="14086" max="14086" width="7.33203125" style="85" customWidth="1"/>
    <col min="14087" max="14087" width="26.21875" style="85" customWidth="1"/>
    <col min="14088" max="14088" width="6.44140625" style="85" customWidth="1"/>
    <col min="14089" max="14089" width="6.88671875" style="85" customWidth="1"/>
    <col min="14090" max="14091" width="8.44140625" style="85" customWidth="1"/>
    <col min="14092" max="14092" width="16.6640625" style="85" customWidth="1"/>
    <col min="14093" max="14093" width="7.44140625" style="85" customWidth="1"/>
    <col min="14094" max="14094" width="9.88671875" style="85" customWidth="1"/>
    <col min="14095" max="14095" width="10.44140625" style="85" customWidth="1"/>
    <col min="14096" max="14096" width="12.77734375" style="85" customWidth="1"/>
    <col min="14097" max="14097" width="18.33203125" style="85" customWidth="1"/>
    <col min="14098" max="14341" width="8.88671875" style="85"/>
    <col min="14342" max="14342" width="7.33203125" style="85" customWidth="1"/>
    <col min="14343" max="14343" width="26.21875" style="85" customWidth="1"/>
    <col min="14344" max="14344" width="6.44140625" style="85" customWidth="1"/>
    <col min="14345" max="14345" width="6.88671875" style="85" customWidth="1"/>
    <col min="14346" max="14347" width="8.44140625" style="85" customWidth="1"/>
    <col min="14348" max="14348" width="16.6640625" style="85" customWidth="1"/>
    <col min="14349" max="14349" width="7.44140625" style="85" customWidth="1"/>
    <col min="14350" max="14350" width="9.88671875" style="85" customWidth="1"/>
    <col min="14351" max="14351" width="10.44140625" style="85" customWidth="1"/>
    <col min="14352" max="14352" width="12.77734375" style="85" customWidth="1"/>
    <col min="14353" max="14353" width="18.33203125" style="85" customWidth="1"/>
    <col min="14354" max="14597" width="8.88671875" style="85"/>
    <col min="14598" max="14598" width="7.33203125" style="85" customWidth="1"/>
    <col min="14599" max="14599" width="26.21875" style="85" customWidth="1"/>
    <col min="14600" max="14600" width="6.44140625" style="85" customWidth="1"/>
    <col min="14601" max="14601" width="6.88671875" style="85" customWidth="1"/>
    <col min="14602" max="14603" width="8.44140625" style="85" customWidth="1"/>
    <col min="14604" max="14604" width="16.6640625" style="85" customWidth="1"/>
    <col min="14605" max="14605" width="7.44140625" style="85" customWidth="1"/>
    <col min="14606" max="14606" width="9.88671875" style="85" customWidth="1"/>
    <col min="14607" max="14607" width="10.44140625" style="85" customWidth="1"/>
    <col min="14608" max="14608" width="12.77734375" style="85" customWidth="1"/>
    <col min="14609" max="14609" width="18.33203125" style="85" customWidth="1"/>
    <col min="14610" max="14853" width="8.88671875" style="85"/>
    <col min="14854" max="14854" width="7.33203125" style="85" customWidth="1"/>
    <col min="14855" max="14855" width="26.21875" style="85" customWidth="1"/>
    <col min="14856" max="14856" width="6.44140625" style="85" customWidth="1"/>
    <col min="14857" max="14857" width="6.88671875" style="85" customWidth="1"/>
    <col min="14858" max="14859" width="8.44140625" style="85" customWidth="1"/>
    <col min="14860" max="14860" width="16.6640625" style="85" customWidth="1"/>
    <col min="14861" max="14861" width="7.44140625" style="85" customWidth="1"/>
    <col min="14862" max="14862" width="9.88671875" style="85" customWidth="1"/>
    <col min="14863" max="14863" width="10.44140625" style="85" customWidth="1"/>
    <col min="14864" max="14864" width="12.77734375" style="85" customWidth="1"/>
    <col min="14865" max="14865" width="18.33203125" style="85" customWidth="1"/>
    <col min="14866" max="15109" width="8.88671875" style="85"/>
    <col min="15110" max="15110" width="7.33203125" style="85" customWidth="1"/>
    <col min="15111" max="15111" width="26.21875" style="85" customWidth="1"/>
    <col min="15112" max="15112" width="6.44140625" style="85" customWidth="1"/>
    <col min="15113" max="15113" width="6.88671875" style="85" customWidth="1"/>
    <col min="15114" max="15115" width="8.44140625" style="85" customWidth="1"/>
    <col min="15116" max="15116" width="16.6640625" style="85" customWidth="1"/>
    <col min="15117" max="15117" width="7.44140625" style="85" customWidth="1"/>
    <col min="15118" max="15118" width="9.88671875" style="85" customWidth="1"/>
    <col min="15119" max="15119" width="10.44140625" style="85" customWidth="1"/>
    <col min="15120" max="15120" width="12.77734375" style="85" customWidth="1"/>
    <col min="15121" max="15121" width="18.33203125" style="85" customWidth="1"/>
    <col min="15122" max="15365" width="8.88671875" style="85"/>
    <col min="15366" max="15366" width="7.33203125" style="85" customWidth="1"/>
    <col min="15367" max="15367" width="26.21875" style="85" customWidth="1"/>
    <col min="15368" max="15368" width="6.44140625" style="85" customWidth="1"/>
    <col min="15369" max="15369" width="6.88671875" style="85" customWidth="1"/>
    <col min="15370" max="15371" width="8.44140625" style="85" customWidth="1"/>
    <col min="15372" max="15372" width="16.6640625" style="85" customWidth="1"/>
    <col min="15373" max="15373" width="7.44140625" style="85" customWidth="1"/>
    <col min="15374" max="15374" width="9.88671875" style="85" customWidth="1"/>
    <col min="15375" max="15375" width="10.44140625" style="85" customWidth="1"/>
    <col min="15376" max="15376" width="12.77734375" style="85" customWidth="1"/>
    <col min="15377" max="15377" width="18.33203125" style="85" customWidth="1"/>
    <col min="15378" max="15621" width="8.88671875" style="85"/>
    <col min="15622" max="15622" width="7.33203125" style="85" customWidth="1"/>
    <col min="15623" max="15623" width="26.21875" style="85" customWidth="1"/>
    <col min="15624" max="15624" width="6.44140625" style="85" customWidth="1"/>
    <col min="15625" max="15625" width="6.88671875" style="85" customWidth="1"/>
    <col min="15626" max="15627" width="8.44140625" style="85" customWidth="1"/>
    <col min="15628" max="15628" width="16.6640625" style="85" customWidth="1"/>
    <col min="15629" max="15629" width="7.44140625" style="85" customWidth="1"/>
    <col min="15630" max="15630" width="9.88671875" style="85" customWidth="1"/>
    <col min="15631" max="15631" width="10.44140625" style="85" customWidth="1"/>
    <col min="15632" max="15632" width="12.77734375" style="85" customWidth="1"/>
    <col min="15633" max="15633" width="18.33203125" style="85" customWidth="1"/>
    <col min="15634" max="15877" width="8.88671875" style="85"/>
    <col min="15878" max="15878" width="7.33203125" style="85" customWidth="1"/>
    <col min="15879" max="15879" width="26.21875" style="85" customWidth="1"/>
    <col min="15880" max="15880" width="6.44140625" style="85" customWidth="1"/>
    <col min="15881" max="15881" width="6.88671875" style="85" customWidth="1"/>
    <col min="15882" max="15883" width="8.44140625" style="85" customWidth="1"/>
    <col min="15884" max="15884" width="16.6640625" style="85" customWidth="1"/>
    <col min="15885" max="15885" width="7.44140625" style="85" customWidth="1"/>
    <col min="15886" max="15886" width="9.88671875" style="85" customWidth="1"/>
    <col min="15887" max="15887" width="10.44140625" style="85" customWidth="1"/>
    <col min="15888" max="15888" width="12.77734375" style="85" customWidth="1"/>
    <col min="15889" max="15889" width="18.33203125" style="85" customWidth="1"/>
    <col min="15890" max="16133" width="8.88671875" style="85"/>
    <col min="16134" max="16134" width="7.33203125" style="85" customWidth="1"/>
    <col min="16135" max="16135" width="26.21875" style="85" customWidth="1"/>
    <col min="16136" max="16136" width="6.44140625" style="85" customWidth="1"/>
    <col min="16137" max="16137" width="6.88671875" style="85" customWidth="1"/>
    <col min="16138" max="16139" width="8.44140625" style="85" customWidth="1"/>
    <col min="16140" max="16140" width="16.6640625" style="85" customWidth="1"/>
    <col min="16141" max="16141" width="7.44140625" style="85" customWidth="1"/>
    <col min="16142" max="16142" width="9.88671875" style="85" customWidth="1"/>
    <col min="16143" max="16143" width="10.44140625" style="85" customWidth="1"/>
    <col min="16144" max="16144" width="12.77734375" style="85" customWidth="1"/>
    <col min="16145" max="16145" width="18.33203125" style="85" customWidth="1"/>
    <col min="16146" max="16384" width="8.88671875" style="85"/>
  </cols>
  <sheetData>
    <row r="1" spans="1:17" s="76" customFormat="1" ht="24.9" customHeight="1">
      <c r="A1" s="110"/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1"/>
      <c r="N1" s="112"/>
      <c r="O1" s="112"/>
      <c r="P1" s="110"/>
      <c r="Q1" s="110"/>
    </row>
    <row r="2" spans="1:17" s="76" customFormat="1" ht="21.9" customHeight="1" thickBot="1">
      <c r="A2" s="130" t="s">
        <v>599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1"/>
      <c r="N2" s="132"/>
      <c r="O2" s="132"/>
      <c r="P2" s="130"/>
      <c r="Q2" s="130"/>
    </row>
    <row r="3" spans="1:17" s="76" customFormat="1" ht="18.899999999999999" customHeight="1">
      <c r="A3" s="133" t="s">
        <v>600</v>
      </c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5"/>
      <c r="N3" s="136"/>
      <c r="O3" s="77"/>
      <c r="P3" s="120" t="s">
        <v>2</v>
      </c>
      <c r="Q3" s="120"/>
    </row>
    <row r="4" spans="1:17" s="76" customFormat="1" ht="24" customHeight="1">
      <c r="A4" s="78">
        <v>1</v>
      </c>
      <c r="B4" s="8">
        <v>2</v>
      </c>
      <c r="C4" s="8">
        <v>3</v>
      </c>
      <c r="D4" s="8">
        <v>4</v>
      </c>
      <c r="E4" s="8"/>
      <c r="F4" s="8">
        <v>5</v>
      </c>
      <c r="G4" s="8">
        <v>6</v>
      </c>
      <c r="H4" s="8">
        <v>7</v>
      </c>
      <c r="I4" s="8"/>
      <c r="J4" s="8"/>
      <c r="K4" s="8"/>
      <c r="L4" s="8"/>
      <c r="M4" s="79">
        <v>8</v>
      </c>
      <c r="N4" s="7">
        <v>9</v>
      </c>
      <c r="O4" s="7">
        <v>10</v>
      </c>
      <c r="P4" s="8">
        <v>11</v>
      </c>
      <c r="Q4" s="9">
        <v>12</v>
      </c>
    </row>
    <row r="5" spans="1:17" s="76" customFormat="1" ht="32.1" customHeight="1">
      <c r="A5" s="80" t="s">
        <v>3</v>
      </c>
      <c r="B5" s="52" t="s">
        <v>4</v>
      </c>
      <c r="C5" s="52" t="s">
        <v>5</v>
      </c>
      <c r="D5" s="52" t="s">
        <v>6</v>
      </c>
      <c r="E5" s="102" t="s">
        <v>739</v>
      </c>
      <c r="F5" s="52" t="s">
        <v>7</v>
      </c>
      <c r="G5" s="52" t="s">
        <v>8</v>
      </c>
      <c r="H5" s="52" t="s">
        <v>9</v>
      </c>
      <c r="I5" s="102" t="s">
        <v>736</v>
      </c>
      <c r="J5" s="102" t="s">
        <v>737</v>
      </c>
      <c r="K5" s="102" t="s">
        <v>738</v>
      </c>
      <c r="L5" s="102" t="s">
        <v>725</v>
      </c>
      <c r="M5" s="6" t="s">
        <v>10</v>
      </c>
      <c r="N5" s="12" t="s">
        <v>11</v>
      </c>
      <c r="O5" s="12" t="s">
        <v>12</v>
      </c>
      <c r="P5" s="13" t="s">
        <v>13</v>
      </c>
      <c r="Q5" s="14" t="s">
        <v>14</v>
      </c>
    </row>
    <row r="6" spans="1:17" ht="24" customHeight="1">
      <c r="A6" s="81">
        <v>403</v>
      </c>
      <c r="B6" s="82" t="s">
        <v>601</v>
      </c>
      <c r="C6" s="83"/>
      <c r="D6" s="83"/>
      <c r="E6" s="83"/>
      <c r="F6" s="18"/>
      <c r="G6" s="18"/>
      <c r="H6" s="84"/>
      <c r="I6" s="103"/>
      <c r="J6" s="103"/>
      <c r="K6" s="103"/>
      <c r="L6" s="103"/>
      <c r="M6" s="19"/>
      <c r="N6" s="24"/>
      <c r="O6" s="24"/>
      <c r="P6" s="26"/>
      <c r="Q6" s="83"/>
    </row>
    <row r="7" spans="1:17" ht="24" customHeight="1">
      <c r="A7" s="81" t="s">
        <v>56</v>
      </c>
      <c r="B7" s="86" t="s">
        <v>602</v>
      </c>
      <c r="C7" s="84"/>
      <c r="D7" s="84"/>
      <c r="E7" s="103"/>
      <c r="F7" s="18"/>
      <c r="G7" s="18"/>
      <c r="H7" s="84"/>
      <c r="I7" s="103"/>
      <c r="J7" s="103"/>
      <c r="K7" s="103"/>
      <c r="L7" s="103"/>
      <c r="M7" s="19"/>
      <c r="N7" s="24"/>
      <c r="O7" s="24"/>
      <c r="P7" s="26"/>
      <c r="Q7" s="84"/>
    </row>
    <row r="8" spans="1:17" ht="24" customHeight="1">
      <c r="A8" s="87">
        <v>1</v>
      </c>
      <c r="B8" s="86" t="s">
        <v>603</v>
      </c>
      <c r="C8" s="88" t="s">
        <v>45</v>
      </c>
      <c r="D8" s="88">
        <v>3</v>
      </c>
      <c r="E8" s="88">
        <f>I8+J8+K8+L8</f>
        <v>3</v>
      </c>
      <c r="F8" s="18"/>
      <c r="G8" s="18"/>
      <c r="H8" s="89"/>
      <c r="I8" s="89">
        <v>1</v>
      </c>
      <c r="J8" s="89"/>
      <c r="K8" s="89">
        <v>1</v>
      </c>
      <c r="L8" s="89">
        <v>1</v>
      </c>
      <c r="M8" s="19"/>
      <c r="N8" s="24"/>
      <c r="O8" s="24"/>
      <c r="P8" s="69">
        <f>ROUND((N8+O8)*D8,0)</f>
        <v>0</v>
      </c>
      <c r="Q8" s="84" t="s">
        <v>604</v>
      </c>
    </row>
    <row r="9" spans="1:17" ht="24" customHeight="1">
      <c r="A9" s="87">
        <v>2</v>
      </c>
      <c r="B9" s="86" t="s">
        <v>605</v>
      </c>
      <c r="C9" s="88" t="s">
        <v>45</v>
      </c>
      <c r="D9" s="88"/>
      <c r="E9" s="88"/>
      <c r="F9" s="18"/>
      <c r="G9" s="90"/>
      <c r="H9" s="84"/>
      <c r="I9" s="103"/>
      <c r="J9" s="103"/>
      <c r="K9" s="103"/>
      <c r="L9" s="103"/>
      <c r="M9" s="19"/>
      <c r="N9" s="24"/>
      <c r="O9" s="24"/>
      <c r="P9" s="26"/>
      <c r="Q9" s="84" t="s">
        <v>411</v>
      </c>
    </row>
    <row r="10" spans="1:17" ht="24" customHeight="1">
      <c r="A10" s="87">
        <v>3</v>
      </c>
      <c r="B10" s="86" t="s">
        <v>606</v>
      </c>
      <c r="C10" s="88" t="s">
        <v>45</v>
      </c>
      <c r="D10" s="88"/>
      <c r="E10" s="88"/>
      <c r="F10" s="18"/>
      <c r="G10" s="90"/>
      <c r="H10" s="84"/>
      <c r="I10" s="103"/>
      <c r="J10" s="103"/>
      <c r="K10" s="103"/>
      <c r="L10" s="103"/>
      <c r="M10" s="19"/>
      <c r="N10" s="24"/>
      <c r="O10" s="24"/>
      <c r="P10" s="26"/>
      <c r="Q10" s="84" t="s">
        <v>411</v>
      </c>
    </row>
    <row r="11" spans="1:17" ht="24" customHeight="1">
      <c r="A11" s="87">
        <v>4</v>
      </c>
      <c r="B11" s="86" t="s">
        <v>607</v>
      </c>
      <c r="C11" s="88" t="s">
        <v>45</v>
      </c>
      <c r="D11" s="88"/>
      <c r="E11" s="88"/>
      <c r="F11" s="18"/>
      <c r="G11" s="90"/>
      <c r="H11" s="84"/>
      <c r="I11" s="103"/>
      <c r="J11" s="103"/>
      <c r="K11" s="103"/>
      <c r="L11" s="103"/>
      <c r="M11" s="19"/>
      <c r="N11" s="24"/>
      <c r="O11" s="24"/>
      <c r="P11" s="26"/>
      <c r="Q11" s="84" t="s">
        <v>411</v>
      </c>
    </row>
    <row r="12" spans="1:17" ht="24" customHeight="1">
      <c r="A12" s="87">
        <v>5</v>
      </c>
      <c r="B12" s="86" t="s">
        <v>34</v>
      </c>
      <c r="C12" s="84" t="s">
        <v>35</v>
      </c>
      <c r="D12" s="88">
        <v>1</v>
      </c>
      <c r="E12" s="88"/>
      <c r="F12" s="39"/>
      <c r="G12" s="90"/>
      <c r="H12" s="89"/>
      <c r="I12" s="89"/>
      <c r="J12" s="89"/>
      <c r="K12" s="89"/>
      <c r="L12" s="89"/>
      <c r="M12" s="19"/>
      <c r="N12" s="24"/>
      <c r="O12" s="24"/>
      <c r="P12" s="69">
        <f>ROUND((N12+O12)*D12,0)</f>
        <v>0</v>
      </c>
      <c r="Q12" s="84"/>
    </row>
    <row r="13" spans="1:17" ht="24" customHeight="1">
      <c r="A13" s="87" t="s">
        <v>67</v>
      </c>
      <c r="B13" s="86" t="s">
        <v>608</v>
      </c>
      <c r="C13" s="88"/>
      <c r="D13" s="88"/>
      <c r="E13" s="88"/>
      <c r="F13" s="39"/>
      <c r="G13" s="18"/>
      <c r="H13" s="84"/>
      <c r="I13" s="103"/>
      <c r="J13" s="103"/>
      <c r="K13" s="103"/>
      <c r="L13" s="103"/>
      <c r="M13" s="19"/>
      <c r="N13" s="24"/>
      <c r="O13" s="24"/>
      <c r="P13" s="26"/>
      <c r="Q13" s="84"/>
    </row>
    <row r="14" spans="1:17" ht="24" customHeight="1">
      <c r="A14" s="87">
        <v>1</v>
      </c>
      <c r="B14" s="86" t="s">
        <v>609</v>
      </c>
      <c r="C14" s="88" t="s">
        <v>102</v>
      </c>
      <c r="D14" s="88">
        <v>3</v>
      </c>
      <c r="E14" s="88">
        <f t="shared" ref="E14:E22" si="0">I14+J14+K14+L14</f>
        <v>3</v>
      </c>
      <c r="F14" s="18"/>
      <c r="G14" s="29"/>
      <c r="H14" s="89"/>
      <c r="I14" s="89">
        <v>1</v>
      </c>
      <c r="J14" s="89"/>
      <c r="K14" s="89">
        <v>1</v>
      </c>
      <c r="L14" s="89">
        <v>1</v>
      </c>
      <c r="M14" s="19"/>
      <c r="N14" s="24"/>
      <c r="O14" s="24"/>
      <c r="P14" s="69">
        <f>ROUND((N14+O14)*D14,0)</f>
        <v>0</v>
      </c>
      <c r="Q14" s="84" t="s">
        <v>610</v>
      </c>
    </row>
    <row r="15" spans="1:17" ht="24" customHeight="1">
      <c r="A15" s="87">
        <v>2</v>
      </c>
      <c r="B15" s="86" t="s">
        <v>611</v>
      </c>
      <c r="C15" s="88" t="s">
        <v>102</v>
      </c>
      <c r="D15" s="88"/>
      <c r="E15" s="88"/>
      <c r="F15" s="18"/>
      <c r="G15" s="29"/>
      <c r="H15" s="84"/>
      <c r="I15" s="103"/>
      <c r="J15" s="103"/>
      <c r="K15" s="103"/>
      <c r="L15" s="103"/>
      <c r="M15" s="19"/>
      <c r="N15" s="24"/>
      <c r="O15" s="24"/>
      <c r="P15" s="26"/>
      <c r="Q15" s="84" t="s">
        <v>610</v>
      </c>
    </row>
    <row r="16" spans="1:17" ht="24" customHeight="1">
      <c r="A16" s="87">
        <v>3</v>
      </c>
      <c r="B16" s="91" t="s">
        <v>612</v>
      </c>
      <c r="C16" s="84" t="s">
        <v>427</v>
      </c>
      <c r="D16" s="88">
        <v>3</v>
      </c>
      <c r="E16" s="88">
        <f t="shared" si="0"/>
        <v>3</v>
      </c>
      <c r="F16" s="92"/>
      <c r="G16" s="92"/>
      <c r="H16" s="89"/>
      <c r="I16" s="89">
        <v>1</v>
      </c>
      <c r="J16" s="89"/>
      <c r="K16" s="89">
        <v>1</v>
      </c>
      <c r="L16" s="89">
        <v>1</v>
      </c>
      <c r="M16" s="19"/>
      <c r="N16" s="24"/>
      <c r="O16" s="24"/>
      <c r="P16" s="69">
        <f t="shared" ref="P16:P22" si="1">ROUND((N16+O16)*D16,0)</f>
        <v>0</v>
      </c>
      <c r="Q16" s="84" t="s">
        <v>610</v>
      </c>
    </row>
    <row r="17" spans="1:17" ht="24" customHeight="1">
      <c r="A17" s="87">
        <v>4</v>
      </c>
      <c r="B17" s="91" t="s">
        <v>613</v>
      </c>
      <c r="C17" s="84" t="s">
        <v>427</v>
      </c>
      <c r="D17" s="88">
        <v>3</v>
      </c>
      <c r="E17" s="88">
        <f t="shared" si="0"/>
        <v>3</v>
      </c>
      <c r="F17" s="39"/>
      <c r="G17" s="29"/>
      <c r="H17" s="89"/>
      <c r="I17" s="89">
        <v>1</v>
      </c>
      <c r="J17" s="89"/>
      <c r="K17" s="89">
        <v>1</v>
      </c>
      <c r="L17" s="89">
        <v>1</v>
      </c>
      <c r="M17" s="19"/>
      <c r="N17" s="24"/>
      <c r="O17" s="24"/>
      <c r="P17" s="69">
        <f t="shared" si="1"/>
        <v>0</v>
      </c>
      <c r="Q17" s="84" t="s">
        <v>610</v>
      </c>
    </row>
    <row r="18" spans="1:17" ht="24" customHeight="1">
      <c r="A18" s="87">
        <v>5</v>
      </c>
      <c r="B18" s="91" t="s">
        <v>614</v>
      </c>
      <c r="C18" s="84" t="s">
        <v>89</v>
      </c>
      <c r="D18" s="88">
        <v>1200</v>
      </c>
      <c r="E18" s="88">
        <f t="shared" si="0"/>
        <v>0</v>
      </c>
      <c r="F18" s="92"/>
      <c r="G18" s="92"/>
      <c r="H18" s="89"/>
      <c r="I18" s="89"/>
      <c r="J18" s="89"/>
      <c r="K18" s="89"/>
      <c r="L18" s="89"/>
      <c r="M18" s="19"/>
      <c r="N18" s="24"/>
      <c r="O18" s="24"/>
      <c r="P18" s="69">
        <f t="shared" si="1"/>
        <v>0</v>
      </c>
      <c r="Q18" s="84" t="s">
        <v>411</v>
      </c>
    </row>
    <row r="19" spans="1:17" ht="24" customHeight="1">
      <c r="A19" s="87">
        <v>6</v>
      </c>
      <c r="B19" s="91" t="s">
        <v>370</v>
      </c>
      <c r="C19" s="84" t="s">
        <v>89</v>
      </c>
      <c r="D19" s="88">
        <v>1200</v>
      </c>
      <c r="E19" s="88">
        <f t="shared" si="0"/>
        <v>0</v>
      </c>
      <c r="F19" s="39"/>
      <c r="G19" s="29"/>
      <c r="H19" s="89"/>
      <c r="I19" s="89"/>
      <c r="J19" s="89"/>
      <c r="K19" s="89"/>
      <c r="L19" s="89"/>
      <c r="M19" s="19"/>
      <c r="N19" s="24"/>
      <c r="O19" s="24"/>
      <c r="P19" s="69">
        <f t="shared" si="1"/>
        <v>0</v>
      </c>
      <c r="Q19" s="84" t="s">
        <v>411</v>
      </c>
    </row>
    <row r="20" spans="1:17" ht="24" customHeight="1">
      <c r="A20" s="87">
        <v>7</v>
      </c>
      <c r="B20" s="91" t="s">
        <v>615</v>
      </c>
      <c r="C20" s="84" t="s">
        <v>89</v>
      </c>
      <c r="D20" s="88">
        <v>1200</v>
      </c>
      <c r="E20" s="88">
        <f t="shared" si="0"/>
        <v>0</v>
      </c>
      <c r="F20" s="18"/>
      <c r="G20" s="29"/>
      <c r="H20" s="89"/>
      <c r="I20" s="89"/>
      <c r="J20" s="89"/>
      <c r="K20" s="89"/>
      <c r="L20" s="89"/>
      <c r="M20" s="19"/>
      <c r="N20" s="24"/>
      <c r="O20" s="24"/>
      <c r="P20" s="69">
        <f t="shared" si="1"/>
        <v>0</v>
      </c>
      <c r="Q20" s="84"/>
    </row>
    <row r="21" spans="1:17" ht="24" customHeight="1">
      <c r="A21" s="87">
        <v>8</v>
      </c>
      <c r="B21" s="91" t="s">
        <v>616</v>
      </c>
      <c r="C21" s="84" t="s">
        <v>89</v>
      </c>
      <c r="D21" s="88">
        <v>1200</v>
      </c>
      <c r="E21" s="88">
        <f t="shared" si="0"/>
        <v>0</v>
      </c>
      <c r="F21" s="18"/>
      <c r="G21" s="29"/>
      <c r="H21" s="89"/>
      <c r="I21" s="89"/>
      <c r="J21" s="89"/>
      <c r="K21" s="89"/>
      <c r="L21" s="89"/>
      <c r="M21" s="19"/>
      <c r="N21" s="24"/>
      <c r="O21" s="24"/>
      <c r="P21" s="69">
        <f t="shared" si="1"/>
        <v>0</v>
      </c>
      <c r="Q21" s="84"/>
    </row>
    <row r="22" spans="1:17" ht="24" customHeight="1">
      <c r="A22" s="87">
        <v>9</v>
      </c>
      <c r="B22" s="91" t="s">
        <v>617</v>
      </c>
      <c r="C22" s="84" t="s">
        <v>51</v>
      </c>
      <c r="D22" s="88">
        <v>12</v>
      </c>
      <c r="E22" s="88">
        <f t="shared" si="0"/>
        <v>12</v>
      </c>
      <c r="F22" s="39"/>
      <c r="G22" s="29"/>
      <c r="H22" s="84" t="s">
        <v>618</v>
      </c>
      <c r="I22" s="103">
        <v>4</v>
      </c>
      <c r="J22" s="103"/>
      <c r="K22" s="103">
        <v>4</v>
      </c>
      <c r="L22" s="103">
        <v>4</v>
      </c>
      <c r="M22" s="19"/>
      <c r="N22" s="24"/>
      <c r="O22" s="24"/>
      <c r="P22" s="69">
        <f t="shared" si="1"/>
        <v>0</v>
      </c>
      <c r="Q22" s="84" t="s">
        <v>411</v>
      </c>
    </row>
    <row r="23" spans="1:17" ht="24" customHeight="1">
      <c r="A23" s="87">
        <v>10</v>
      </c>
      <c r="B23" s="93" t="s">
        <v>619</v>
      </c>
      <c r="C23" s="84" t="s">
        <v>427</v>
      </c>
      <c r="D23" s="88"/>
      <c r="E23" s="88"/>
      <c r="F23" s="39"/>
      <c r="G23" s="29"/>
      <c r="H23" s="84" t="s">
        <v>620</v>
      </c>
      <c r="I23" s="103"/>
      <c r="J23" s="103"/>
      <c r="K23" s="103"/>
      <c r="L23" s="103"/>
      <c r="M23" s="19"/>
      <c r="N23" s="24"/>
      <c r="O23" s="24"/>
      <c r="P23" s="26"/>
      <c r="Q23" s="84" t="s">
        <v>411</v>
      </c>
    </row>
    <row r="24" spans="1:17" ht="24" customHeight="1">
      <c r="A24" s="87">
        <v>11</v>
      </c>
      <c r="B24" s="93" t="s">
        <v>619</v>
      </c>
      <c r="C24" s="84" t="s">
        <v>427</v>
      </c>
      <c r="D24" s="88"/>
      <c r="E24" s="88"/>
      <c r="F24" s="39"/>
      <c r="G24" s="29"/>
      <c r="H24" s="84" t="s">
        <v>621</v>
      </c>
      <c r="I24" s="103"/>
      <c r="J24" s="103"/>
      <c r="K24" s="103"/>
      <c r="L24" s="103"/>
      <c r="M24" s="19"/>
      <c r="N24" s="24"/>
      <c r="O24" s="24"/>
      <c r="P24" s="26"/>
      <c r="Q24" s="84" t="s">
        <v>411</v>
      </c>
    </row>
    <row r="25" spans="1:17" ht="24" customHeight="1">
      <c r="A25" s="87">
        <v>12</v>
      </c>
      <c r="B25" s="93" t="s">
        <v>619</v>
      </c>
      <c r="C25" s="84" t="s">
        <v>427</v>
      </c>
      <c r="D25" s="88">
        <v>6</v>
      </c>
      <c r="E25" s="88">
        <f t="shared" ref="E25:E32" si="2">I25+J25+K25+L25</f>
        <v>6</v>
      </c>
      <c r="F25" s="18"/>
      <c r="G25" s="94"/>
      <c r="H25" s="84" t="s">
        <v>622</v>
      </c>
      <c r="I25" s="103">
        <v>2</v>
      </c>
      <c r="J25" s="103"/>
      <c r="K25" s="103">
        <v>2</v>
      </c>
      <c r="L25" s="103">
        <v>2</v>
      </c>
      <c r="M25" s="19"/>
      <c r="N25" s="24"/>
      <c r="O25" s="24"/>
      <c r="P25" s="69">
        <f>ROUND((N25+O25)*D25,0)</f>
        <v>0</v>
      </c>
      <c r="Q25" s="84" t="s">
        <v>411</v>
      </c>
    </row>
    <row r="26" spans="1:17" ht="24" customHeight="1">
      <c r="A26" s="87">
        <v>13</v>
      </c>
      <c r="B26" s="93" t="s">
        <v>619</v>
      </c>
      <c r="C26" s="84" t="s">
        <v>427</v>
      </c>
      <c r="D26" s="88"/>
      <c r="E26" s="88"/>
      <c r="F26" s="18"/>
      <c r="G26" s="94"/>
      <c r="H26" s="84" t="s">
        <v>623</v>
      </c>
      <c r="I26" s="103"/>
      <c r="J26" s="103"/>
      <c r="K26" s="103"/>
      <c r="L26" s="103"/>
      <c r="M26" s="19"/>
      <c r="N26" s="24"/>
      <c r="O26" s="24"/>
      <c r="P26" s="26"/>
      <c r="Q26" s="84" t="s">
        <v>411</v>
      </c>
    </row>
    <row r="27" spans="1:17" ht="24" customHeight="1">
      <c r="A27" s="87">
        <v>14</v>
      </c>
      <c r="B27" s="93" t="s">
        <v>624</v>
      </c>
      <c r="C27" s="84" t="s">
        <v>35</v>
      </c>
      <c r="D27" s="88">
        <v>1</v>
      </c>
      <c r="E27" s="88">
        <f t="shared" si="2"/>
        <v>0</v>
      </c>
      <c r="F27" s="18"/>
      <c r="G27" s="94"/>
      <c r="H27" s="89"/>
      <c r="I27" s="89"/>
      <c r="J27" s="89"/>
      <c r="K27" s="89"/>
      <c r="L27" s="89"/>
      <c r="M27" s="19"/>
      <c r="N27" s="24"/>
      <c r="O27" s="24"/>
      <c r="P27" s="69">
        <f>ROUND((N27+O27)*D27,0)</f>
        <v>0</v>
      </c>
      <c r="Q27" s="93"/>
    </row>
    <row r="28" spans="1:17" ht="24" customHeight="1">
      <c r="A28" s="87" t="s">
        <v>80</v>
      </c>
      <c r="B28" s="93" t="s">
        <v>625</v>
      </c>
      <c r="C28" s="84"/>
      <c r="D28" s="88"/>
      <c r="E28" s="88"/>
      <c r="F28" s="18"/>
      <c r="G28" s="94"/>
      <c r="H28" s="84"/>
      <c r="I28" s="103"/>
      <c r="J28" s="103"/>
      <c r="K28" s="103"/>
      <c r="L28" s="103"/>
      <c r="M28" s="19"/>
      <c r="N28" s="24"/>
      <c r="O28" s="24"/>
      <c r="P28" s="26"/>
      <c r="Q28" s="93"/>
    </row>
    <row r="29" spans="1:17" ht="24" customHeight="1">
      <c r="A29" s="87">
        <v>1</v>
      </c>
      <c r="B29" s="91" t="s">
        <v>626</v>
      </c>
      <c r="C29" s="84" t="s">
        <v>89</v>
      </c>
      <c r="D29" s="88"/>
      <c r="E29" s="88"/>
      <c r="F29" s="18"/>
      <c r="G29" s="94"/>
      <c r="H29" s="84" t="s">
        <v>627</v>
      </c>
      <c r="I29" s="103"/>
      <c r="J29" s="103"/>
      <c r="K29" s="103"/>
      <c r="L29" s="103"/>
      <c r="M29" s="19"/>
      <c r="N29" s="24"/>
      <c r="O29" s="24"/>
      <c r="P29" s="26"/>
      <c r="Q29" s="137" t="s">
        <v>628</v>
      </c>
    </row>
    <row r="30" spans="1:17" ht="24" customHeight="1">
      <c r="A30" s="87">
        <v>2</v>
      </c>
      <c r="B30" s="91" t="s">
        <v>626</v>
      </c>
      <c r="C30" s="84" t="s">
        <v>89</v>
      </c>
      <c r="D30" s="88">
        <v>900</v>
      </c>
      <c r="E30" s="88">
        <f t="shared" si="2"/>
        <v>0</v>
      </c>
      <c r="F30" s="18"/>
      <c r="G30" s="94"/>
      <c r="H30" s="84" t="s">
        <v>629</v>
      </c>
      <c r="I30" s="103"/>
      <c r="J30" s="103"/>
      <c r="K30" s="103"/>
      <c r="L30" s="103"/>
      <c r="M30" s="19"/>
      <c r="N30" s="24"/>
      <c r="O30" s="24"/>
      <c r="P30" s="69">
        <f>ROUND((N30+O30)*D30,0)</f>
        <v>0</v>
      </c>
      <c r="Q30" s="137"/>
    </row>
    <row r="31" spans="1:17" ht="24" customHeight="1">
      <c r="A31" s="87">
        <v>3</v>
      </c>
      <c r="B31" s="91" t="s">
        <v>626</v>
      </c>
      <c r="C31" s="84" t="s">
        <v>89</v>
      </c>
      <c r="D31" s="88">
        <v>493</v>
      </c>
      <c r="E31" s="88">
        <f t="shared" si="2"/>
        <v>0</v>
      </c>
      <c r="F31" s="18"/>
      <c r="G31" s="94"/>
      <c r="H31" s="84" t="s">
        <v>630</v>
      </c>
      <c r="I31" s="103"/>
      <c r="J31" s="103"/>
      <c r="K31" s="103"/>
      <c r="L31" s="103"/>
      <c r="M31" s="19"/>
      <c r="N31" s="24"/>
      <c r="O31" s="24"/>
      <c r="P31" s="69">
        <f>ROUND((N31+O31)*D31,0)</f>
        <v>0</v>
      </c>
      <c r="Q31" s="137"/>
    </row>
    <row r="32" spans="1:17" ht="24" customHeight="1">
      <c r="A32" s="87">
        <v>4</v>
      </c>
      <c r="B32" s="91" t="s">
        <v>626</v>
      </c>
      <c r="C32" s="84" t="s">
        <v>89</v>
      </c>
      <c r="D32" s="88">
        <v>300</v>
      </c>
      <c r="E32" s="88">
        <f t="shared" si="2"/>
        <v>0</v>
      </c>
      <c r="F32" s="18"/>
      <c r="G32" s="94"/>
      <c r="H32" s="84" t="s">
        <v>620</v>
      </c>
      <c r="I32" s="103"/>
      <c r="J32" s="103"/>
      <c r="K32" s="103"/>
      <c r="L32" s="103"/>
      <c r="M32" s="19"/>
      <c r="N32" s="24"/>
      <c r="O32" s="24"/>
      <c r="P32" s="69">
        <f>ROUND((N32+O32)*D32,0)</f>
        <v>0</v>
      </c>
      <c r="Q32" s="137"/>
    </row>
    <row r="33" spans="1:17" ht="24" customHeight="1">
      <c r="A33" s="87">
        <v>5</v>
      </c>
      <c r="B33" s="91" t="s">
        <v>626</v>
      </c>
      <c r="C33" s="84" t="s">
        <v>89</v>
      </c>
      <c r="D33" s="88"/>
      <c r="E33" s="88"/>
      <c r="F33" s="18"/>
      <c r="G33" s="94"/>
      <c r="H33" s="84" t="s">
        <v>621</v>
      </c>
      <c r="I33" s="103"/>
      <c r="J33" s="103"/>
      <c r="K33" s="103"/>
      <c r="L33" s="103"/>
      <c r="M33" s="19"/>
      <c r="N33" s="24"/>
      <c r="O33" s="24"/>
      <c r="P33" s="26"/>
      <c r="Q33" s="137"/>
    </row>
    <row r="34" spans="1:17" ht="24" customHeight="1">
      <c r="A34" s="87">
        <v>6</v>
      </c>
      <c r="B34" s="91" t="s">
        <v>626</v>
      </c>
      <c r="C34" s="84" t="s">
        <v>89</v>
      </c>
      <c r="D34" s="88">
        <v>12961</v>
      </c>
      <c r="E34" s="88">
        <f>I34+J34+K34+L34</f>
        <v>0</v>
      </c>
      <c r="F34" s="18"/>
      <c r="G34" s="94"/>
      <c r="H34" s="84" t="s">
        <v>744</v>
      </c>
      <c r="I34" s="104"/>
      <c r="J34" s="103"/>
      <c r="K34" s="104"/>
      <c r="L34" s="104"/>
      <c r="M34" s="19"/>
      <c r="N34" s="24"/>
      <c r="O34" s="24"/>
      <c r="P34" s="69">
        <f>ROUND((N34+O34)*D34,0)</f>
        <v>0</v>
      </c>
      <c r="Q34" s="137"/>
    </row>
    <row r="35" spans="1:17" ht="24" customHeight="1">
      <c r="A35" s="87">
        <v>7</v>
      </c>
      <c r="B35" s="91" t="s">
        <v>626</v>
      </c>
      <c r="C35" s="84" t="s">
        <v>89</v>
      </c>
      <c r="D35" s="88"/>
      <c r="E35" s="88"/>
      <c r="F35" s="18"/>
      <c r="G35" s="94"/>
      <c r="H35" s="84" t="s">
        <v>745</v>
      </c>
      <c r="I35" s="103"/>
      <c r="J35" s="103"/>
      <c r="K35" s="103"/>
      <c r="L35" s="103"/>
      <c r="M35" s="19"/>
      <c r="N35" s="24"/>
      <c r="O35" s="24"/>
      <c r="P35" s="26"/>
      <c r="Q35" s="137"/>
    </row>
    <row r="36" spans="1:17" ht="24" customHeight="1">
      <c r="A36" s="87">
        <v>8</v>
      </c>
      <c r="B36" s="95" t="s">
        <v>631</v>
      </c>
      <c r="C36" s="88" t="s">
        <v>632</v>
      </c>
      <c r="D36" s="88"/>
      <c r="E36" s="88"/>
      <c r="F36" s="18"/>
      <c r="G36" s="94"/>
      <c r="H36" s="84" t="s">
        <v>633</v>
      </c>
      <c r="I36" s="103"/>
      <c r="J36" s="103"/>
      <c r="K36" s="103"/>
      <c r="L36" s="103"/>
      <c r="M36" s="19"/>
      <c r="N36" s="24"/>
      <c r="O36" s="24"/>
      <c r="P36" s="26"/>
      <c r="Q36" s="138" t="s">
        <v>634</v>
      </c>
    </row>
    <row r="37" spans="1:17" ht="24" customHeight="1">
      <c r="A37" s="87">
        <v>9</v>
      </c>
      <c r="B37" s="95" t="s">
        <v>631</v>
      </c>
      <c r="C37" s="88" t="s">
        <v>632</v>
      </c>
      <c r="D37" s="88"/>
      <c r="E37" s="88"/>
      <c r="F37" s="18"/>
      <c r="G37" s="94"/>
      <c r="H37" s="84" t="s">
        <v>635</v>
      </c>
      <c r="I37" s="103"/>
      <c r="J37" s="103"/>
      <c r="K37" s="103"/>
      <c r="L37" s="103"/>
      <c r="M37" s="19"/>
      <c r="N37" s="24"/>
      <c r="O37" s="24"/>
      <c r="P37" s="26"/>
      <c r="Q37" s="139"/>
    </row>
    <row r="38" spans="1:17" ht="24" customHeight="1">
      <c r="A38" s="87">
        <v>10</v>
      </c>
      <c r="B38" s="95" t="s">
        <v>631</v>
      </c>
      <c r="C38" s="88" t="s">
        <v>632</v>
      </c>
      <c r="D38" s="88"/>
      <c r="E38" s="88"/>
      <c r="F38" s="18"/>
      <c r="G38" s="94"/>
      <c r="H38" s="84" t="s">
        <v>636</v>
      </c>
      <c r="I38" s="103"/>
      <c r="J38" s="103"/>
      <c r="K38" s="103"/>
      <c r="L38" s="103"/>
      <c r="M38" s="19"/>
      <c r="N38" s="24"/>
      <c r="O38" s="24"/>
      <c r="P38" s="26"/>
      <c r="Q38" s="140"/>
    </row>
    <row r="39" spans="1:17" ht="24" customHeight="1">
      <c r="A39" s="87">
        <v>11</v>
      </c>
      <c r="B39" s="91" t="s">
        <v>624</v>
      </c>
      <c r="C39" s="88" t="s">
        <v>35</v>
      </c>
      <c r="D39" s="88">
        <v>1</v>
      </c>
      <c r="E39" s="88">
        <f>I39+J39+K39+L39</f>
        <v>0</v>
      </c>
      <c r="F39" s="18"/>
      <c r="G39" s="94"/>
      <c r="H39" s="89"/>
      <c r="I39" s="89"/>
      <c r="J39" s="89"/>
      <c r="K39" s="89"/>
      <c r="L39" s="89"/>
      <c r="M39" s="19"/>
      <c r="N39" s="24"/>
      <c r="O39" s="24"/>
      <c r="P39" s="69">
        <f>ROUND((N39+O39)*D39,0)</f>
        <v>0</v>
      </c>
      <c r="Q39" s="84"/>
    </row>
    <row r="40" spans="1:17" ht="24" customHeight="1">
      <c r="A40" s="87" t="s">
        <v>86</v>
      </c>
      <c r="B40" s="91" t="s">
        <v>637</v>
      </c>
      <c r="C40" s="88"/>
      <c r="D40" s="88"/>
      <c r="E40" s="88"/>
      <c r="F40" s="18"/>
      <c r="G40" s="29"/>
      <c r="H40" s="84"/>
      <c r="I40" s="103"/>
      <c r="J40" s="103"/>
      <c r="K40" s="103"/>
      <c r="L40" s="103"/>
      <c r="M40" s="19"/>
      <c r="N40" s="24"/>
      <c r="O40" s="24"/>
      <c r="P40" s="26"/>
      <c r="Q40" s="84"/>
    </row>
    <row r="41" spans="1:17" ht="24" customHeight="1">
      <c r="A41" s="87">
        <v>1</v>
      </c>
      <c r="B41" s="91" t="s">
        <v>638</v>
      </c>
      <c r="C41" s="84" t="s">
        <v>639</v>
      </c>
      <c r="D41" s="88"/>
      <c r="E41" s="88"/>
      <c r="F41" s="18"/>
      <c r="G41" s="94"/>
      <c r="H41" s="84"/>
      <c r="I41" s="103"/>
      <c r="J41" s="103"/>
      <c r="K41" s="103"/>
      <c r="L41" s="103"/>
      <c r="M41" s="19"/>
      <c r="N41" s="24"/>
      <c r="O41" s="24"/>
      <c r="P41" s="26"/>
      <c r="Q41" s="127" t="s">
        <v>640</v>
      </c>
    </row>
    <row r="42" spans="1:17" ht="24" customHeight="1">
      <c r="A42" s="87">
        <v>1.1000000000000001</v>
      </c>
      <c r="B42" s="91" t="s">
        <v>641</v>
      </c>
      <c r="C42" s="88" t="s">
        <v>427</v>
      </c>
      <c r="D42" s="88"/>
      <c r="E42" s="88"/>
      <c r="F42" s="18"/>
      <c r="G42" s="94"/>
      <c r="H42" s="84"/>
      <c r="I42" s="103"/>
      <c r="J42" s="103"/>
      <c r="K42" s="103"/>
      <c r="L42" s="103"/>
      <c r="M42" s="19"/>
      <c r="N42" s="24"/>
      <c r="O42" s="24"/>
      <c r="P42" s="26"/>
      <c r="Q42" s="128"/>
    </row>
    <row r="43" spans="1:17" ht="24" customHeight="1">
      <c r="A43" s="87">
        <v>1.2</v>
      </c>
      <c r="B43" s="91" t="s">
        <v>642</v>
      </c>
      <c r="C43" s="88" t="s">
        <v>427</v>
      </c>
      <c r="D43" s="88"/>
      <c r="E43" s="88"/>
      <c r="F43" s="18"/>
      <c r="G43" s="94"/>
      <c r="H43" s="84"/>
      <c r="I43" s="103"/>
      <c r="J43" s="103"/>
      <c r="K43" s="103"/>
      <c r="L43" s="103"/>
      <c r="M43" s="19"/>
      <c r="N43" s="24"/>
      <c r="O43" s="24"/>
      <c r="P43" s="26"/>
      <c r="Q43" s="128"/>
    </row>
    <row r="44" spans="1:17" ht="24" customHeight="1">
      <c r="A44" s="87">
        <v>1.3</v>
      </c>
      <c r="B44" s="91" t="s">
        <v>643</v>
      </c>
      <c r="C44" s="88" t="s">
        <v>427</v>
      </c>
      <c r="D44" s="88"/>
      <c r="E44" s="88"/>
      <c r="F44" s="18"/>
      <c r="G44" s="94"/>
      <c r="H44" s="84"/>
      <c r="I44" s="103"/>
      <c r="J44" s="103"/>
      <c r="K44" s="103"/>
      <c r="L44" s="103"/>
      <c r="M44" s="19"/>
      <c r="N44" s="24"/>
      <c r="O44" s="24"/>
      <c r="P44" s="26"/>
      <c r="Q44" s="128"/>
    </row>
    <row r="45" spans="1:17" ht="24" customHeight="1">
      <c r="A45" s="87">
        <v>1.4</v>
      </c>
      <c r="B45" s="91" t="s">
        <v>644</v>
      </c>
      <c r="C45" s="88" t="s">
        <v>427</v>
      </c>
      <c r="D45" s="88"/>
      <c r="E45" s="88"/>
      <c r="F45" s="18"/>
      <c r="G45" s="94"/>
      <c r="H45" s="84"/>
      <c r="I45" s="103"/>
      <c r="J45" s="103"/>
      <c r="K45" s="103"/>
      <c r="L45" s="103"/>
      <c r="M45" s="19"/>
      <c r="N45" s="24"/>
      <c r="O45" s="24"/>
      <c r="P45" s="26"/>
      <c r="Q45" s="128"/>
    </row>
    <row r="46" spans="1:17" ht="24" customHeight="1">
      <c r="A46" s="87">
        <v>2</v>
      </c>
      <c r="B46" s="91" t="s">
        <v>645</v>
      </c>
      <c r="C46" s="84"/>
      <c r="D46" s="88"/>
      <c r="E46" s="88"/>
      <c r="F46" s="18"/>
      <c r="G46" s="94"/>
      <c r="H46" s="84"/>
      <c r="I46" s="107"/>
      <c r="J46" s="107"/>
      <c r="K46" s="107"/>
      <c r="L46" s="107"/>
      <c r="M46" s="19"/>
      <c r="N46" s="141"/>
      <c r="O46" s="24"/>
      <c r="P46" s="26"/>
      <c r="Q46" s="128"/>
    </row>
    <row r="47" spans="1:17" ht="24" customHeight="1">
      <c r="A47" s="87"/>
      <c r="B47" s="91" t="s">
        <v>742</v>
      </c>
      <c r="C47" s="103"/>
      <c r="D47" s="88"/>
      <c r="E47" s="88">
        <f t="shared" ref="E47" si="3">I47+J47+K47+L47</f>
        <v>0</v>
      </c>
      <c r="F47" s="18"/>
      <c r="G47" s="94"/>
      <c r="H47" s="103"/>
      <c r="I47" s="107"/>
      <c r="J47" s="107"/>
      <c r="K47" s="107"/>
      <c r="L47" s="107"/>
      <c r="M47" s="44"/>
      <c r="N47" s="44"/>
      <c r="O47" s="24"/>
      <c r="P47" s="26"/>
      <c r="Q47" s="128"/>
    </row>
    <row r="48" spans="1:17" ht="24" customHeight="1">
      <c r="A48" s="87">
        <v>2.1</v>
      </c>
      <c r="B48" s="91" t="s">
        <v>646</v>
      </c>
      <c r="C48" s="84" t="s">
        <v>427</v>
      </c>
      <c r="D48" s="88">
        <v>12</v>
      </c>
      <c r="E48" s="88">
        <f>I48+J48+K48+L48</f>
        <v>0</v>
      </c>
      <c r="F48" s="18"/>
      <c r="G48" s="94"/>
      <c r="H48" s="89"/>
      <c r="I48" s="89"/>
      <c r="J48" s="89"/>
      <c r="K48" s="89"/>
      <c r="L48" s="89"/>
      <c r="M48" s="44"/>
      <c r="N48" s="44"/>
      <c r="O48" s="24"/>
      <c r="P48" s="69">
        <f>ROUND((N48+O48)*D48,0)</f>
        <v>0</v>
      </c>
      <c r="Q48" s="128"/>
    </row>
    <row r="49" spans="1:17" ht="24" customHeight="1">
      <c r="A49" s="87">
        <v>2.2000000000000002</v>
      </c>
      <c r="B49" s="91" t="s">
        <v>647</v>
      </c>
      <c r="C49" s="84" t="s">
        <v>427</v>
      </c>
      <c r="D49" s="88"/>
      <c r="E49" s="88"/>
      <c r="F49" s="18"/>
      <c r="G49" s="94"/>
      <c r="H49" s="84"/>
      <c r="I49" s="107"/>
      <c r="J49" s="107"/>
      <c r="K49" s="107"/>
      <c r="L49" s="107"/>
      <c r="M49" s="19"/>
      <c r="N49" s="141"/>
      <c r="O49" s="24"/>
      <c r="P49" s="26"/>
      <c r="Q49" s="127" t="s">
        <v>640</v>
      </c>
    </row>
    <row r="50" spans="1:17" ht="24" customHeight="1">
      <c r="A50" s="87">
        <v>2.2999999999999998</v>
      </c>
      <c r="B50" s="91" t="s">
        <v>648</v>
      </c>
      <c r="C50" s="84" t="s">
        <v>427</v>
      </c>
      <c r="D50" s="88">
        <v>15</v>
      </c>
      <c r="E50" s="88">
        <f>I50+J50+K50+L50</f>
        <v>0</v>
      </c>
      <c r="F50" s="18"/>
      <c r="G50" s="94"/>
      <c r="H50" s="89"/>
      <c r="I50" s="89"/>
      <c r="J50" s="89"/>
      <c r="K50" s="89"/>
      <c r="L50" s="89"/>
      <c r="M50" s="44"/>
      <c r="N50" s="44"/>
      <c r="O50" s="24"/>
      <c r="P50" s="69">
        <f>ROUND((N50+O50)*D50,0)</f>
        <v>0</v>
      </c>
      <c r="Q50" s="129"/>
    </row>
    <row r="51" spans="1:17" ht="24" customHeight="1">
      <c r="A51" s="87">
        <v>3</v>
      </c>
      <c r="B51" s="95" t="s">
        <v>649</v>
      </c>
      <c r="C51" s="84"/>
      <c r="D51" s="88"/>
      <c r="E51" s="88"/>
      <c r="F51" s="18"/>
      <c r="G51" s="94"/>
      <c r="H51" s="84"/>
      <c r="I51" s="107"/>
      <c r="J51" s="107"/>
      <c r="K51" s="107"/>
      <c r="L51" s="107"/>
      <c r="M51" s="19"/>
      <c r="N51" s="141"/>
      <c r="O51" s="24"/>
      <c r="P51" s="26"/>
      <c r="Q51" s="129"/>
    </row>
    <row r="52" spans="1:17" ht="24" customHeight="1">
      <c r="A52" s="87">
        <v>3.1</v>
      </c>
      <c r="B52" s="95" t="s">
        <v>650</v>
      </c>
      <c r="C52" s="84" t="s">
        <v>427</v>
      </c>
      <c r="D52" s="88"/>
      <c r="E52" s="88"/>
      <c r="F52" s="18"/>
      <c r="G52" s="94"/>
      <c r="H52" s="84"/>
      <c r="I52" s="107"/>
      <c r="J52" s="107"/>
      <c r="K52" s="107"/>
      <c r="L52" s="107"/>
      <c r="M52" s="19"/>
      <c r="N52" s="141"/>
      <c r="O52" s="24"/>
      <c r="P52" s="26"/>
      <c r="Q52" s="129"/>
    </row>
    <row r="53" spans="1:17" ht="24" customHeight="1">
      <c r="A53" s="87">
        <v>3.2</v>
      </c>
      <c r="B53" s="95" t="s">
        <v>651</v>
      </c>
      <c r="C53" s="84" t="s">
        <v>427</v>
      </c>
      <c r="D53" s="88"/>
      <c r="E53" s="88"/>
      <c r="F53" s="18"/>
      <c r="G53" s="94"/>
      <c r="H53" s="84"/>
      <c r="I53" s="107"/>
      <c r="J53" s="107"/>
      <c r="K53" s="107"/>
      <c r="L53" s="107"/>
      <c r="M53" s="19"/>
      <c r="N53" s="141"/>
      <c r="O53" s="24"/>
      <c r="P53" s="26"/>
      <c r="Q53" s="129"/>
    </row>
    <row r="54" spans="1:17" ht="24" customHeight="1">
      <c r="A54" s="87">
        <v>3.3</v>
      </c>
      <c r="B54" s="95" t="s">
        <v>652</v>
      </c>
      <c r="C54" s="84" t="s">
        <v>427</v>
      </c>
      <c r="D54" s="88"/>
      <c r="E54" s="88"/>
      <c r="F54" s="18"/>
      <c r="G54" s="94"/>
      <c r="H54" s="84"/>
      <c r="I54" s="107"/>
      <c r="J54" s="107"/>
      <c r="K54" s="107"/>
      <c r="L54" s="107"/>
      <c r="M54" s="19"/>
      <c r="N54" s="141"/>
      <c r="O54" s="24"/>
      <c r="P54" s="26"/>
      <c r="Q54" s="129"/>
    </row>
    <row r="55" spans="1:17" ht="24" customHeight="1">
      <c r="A55" s="87">
        <v>3.4</v>
      </c>
      <c r="B55" s="95" t="s">
        <v>653</v>
      </c>
      <c r="C55" s="84" t="s">
        <v>427</v>
      </c>
      <c r="D55" s="88">
        <v>36</v>
      </c>
      <c r="E55" s="105">
        <f>I55+J55+K55+L55</f>
        <v>0</v>
      </c>
      <c r="F55" s="29"/>
      <c r="G55" s="29"/>
      <c r="H55" s="89"/>
      <c r="I55" s="104"/>
      <c r="J55" s="104"/>
      <c r="K55" s="104"/>
      <c r="L55" s="104"/>
      <c r="M55" s="44"/>
      <c r="N55" s="44"/>
      <c r="O55" s="24"/>
      <c r="P55" s="69">
        <f>ROUND((N55+O55)*D55,0)</f>
        <v>0</v>
      </c>
      <c r="Q55" s="129"/>
    </row>
    <row r="56" spans="1:17" ht="24" customHeight="1">
      <c r="A56" s="87">
        <v>3.5</v>
      </c>
      <c r="B56" s="95" t="s">
        <v>654</v>
      </c>
      <c r="C56" s="84" t="s">
        <v>427</v>
      </c>
      <c r="D56" s="88"/>
      <c r="E56" s="88"/>
      <c r="F56" s="39"/>
      <c r="G56" s="29"/>
      <c r="H56" s="84"/>
      <c r="I56" s="107"/>
      <c r="J56" s="107"/>
      <c r="K56" s="107"/>
      <c r="L56" s="107"/>
      <c r="M56" s="19"/>
      <c r="N56" s="141"/>
      <c r="O56" s="24"/>
      <c r="P56" s="26"/>
      <c r="Q56" s="129"/>
    </row>
    <row r="57" spans="1:17" ht="24" customHeight="1">
      <c r="A57" s="87">
        <v>4</v>
      </c>
      <c r="B57" s="95" t="s">
        <v>655</v>
      </c>
      <c r="C57" s="88"/>
      <c r="D57" s="88"/>
      <c r="E57" s="88"/>
      <c r="F57" s="39"/>
      <c r="G57" s="29"/>
      <c r="H57" s="84"/>
      <c r="I57" s="103"/>
      <c r="J57" s="103"/>
      <c r="K57" s="103"/>
      <c r="L57" s="103"/>
      <c r="M57" s="19"/>
      <c r="N57" s="24"/>
      <c r="O57" s="24"/>
      <c r="P57" s="26"/>
      <c r="Q57" s="129"/>
    </row>
    <row r="58" spans="1:17" ht="24" customHeight="1">
      <c r="A58" s="87">
        <v>4.0999999999999996</v>
      </c>
      <c r="B58" s="95" t="s">
        <v>656</v>
      </c>
      <c r="C58" s="88" t="s">
        <v>427</v>
      </c>
      <c r="D58" s="88"/>
      <c r="E58" s="88"/>
      <c r="F58" s="39"/>
      <c r="G58" s="29"/>
      <c r="H58" s="84"/>
      <c r="I58" s="103"/>
      <c r="J58" s="103"/>
      <c r="K58" s="103"/>
      <c r="L58" s="103"/>
      <c r="M58" s="19"/>
      <c r="N58" s="24"/>
      <c r="O58" s="24"/>
      <c r="P58" s="26"/>
      <c r="Q58" s="129"/>
    </row>
    <row r="59" spans="1:17" ht="24" customHeight="1">
      <c r="A59" s="87">
        <v>5</v>
      </c>
      <c r="B59" s="95" t="s">
        <v>657</v>
      </c>
      <c r="C59" s="88" t="s">
        <v>639</v>
      </c>
      <c r="D59" s="88"/>
      <c r="E59" s="88"/>
      <c r="F59" s="39"/>
      <c r="G59" s="29"/>
      <c r="H59" s="84"/>
      <c r="I59" s="103"/>
      <c r="J59" s="103"/>
      <c r="K59" s="103"/>
      <c r="L59" s="103"/>
      <c r="M59" s="19"/>
      <c r="N59" s="24"/>
      <c r="O59" s="24"/>
      <c r="P59" s="26"/>
      <c r="Q59" s="129"/>
    </row>
    <row r="60" spans="1:17" ht="24" customHeight="1">
      <c r="A60" s="87">
        <v>5.0999999999999996</v>
      </c>
      <c r="B60" s="95" t="s">
        <v>658</v>
      </c>
      <c r="C60" s="88" t="s">
        <v>427</v>
      </c>
      <c r="D60" s="88"/>
      <c r="E60" s="88">
        <f t="shared" ref="E60:E71" si="4">I60+J60+K60+L60</f>
        <v>3</v>
      </c>
      <c r="F60" s="39"/>
      <c r="G60" s="29"/>
      <c r="H60" s="84"/>
      <c r="I60" s="103">
        <v>1</v>
      </c>
      <c r="J60" s="103"/>
      <c r="K60" s="103">
        <v>1</v>
      </c>
      <c r="L60" s="103">
        <v>1</v>
      </c>
      <c r="M60" s="44"/>
      <c r="N60" s="44"/>
      <c r="O60" s="24"/>
      <c r="P60" s="26"/>
      <c r="Q60" s="129"/>
    </row>
    <row r="61" spans="1:17" ht="24" customHeight="1">
      <c r="A61" s="87">
        <v>5.2</v>
      </c>
      <c r="B61" s="95" t="s">
        <v>659</v>
      </c>
      <c r="C61" s="88" t="s">
        <v>427</v>
      </c>
      <c r="D61" s="88"/>
      <c r="E61" s="88"/>
      <c r="F61" s="39"/>
      <c r="G61" s="29"/>
      <c r="H61" s="84"/>
      <c r="I61" s="103"/>
      <c r="J61" s="103"/>
      <c r="K61" s="103"/>
      <c r="L61" s="103"/>
      <c r="M61" s="19"/>
      <c r="N61" s="24"/>
      <c r="O61" s="24"/>
      <c r="P61" s="26"/>
      <c r="Q61" s="129"/>
    </row>
    <row r="62" spans="1:17" ht="24" customHeight="1">
      <c r="A62" s="87">
        <v>6</v>
      </c>
      <c r="B62" s="95" t="s">
        <v>660</v>
      </c>
      <c r="C62" s="88" t="s">
        <v>427</v>
      </c>
      <c r="D62" s="88">
        <v>6</v>
      </c>
      <c r="E62" s="88">
        <f t="shared" si="4"/>
        <v>6</v>
      </c>
      <c r="F62" s="39"/>
      <c r="G62" s="29"/>
      <c r="H62" s="89"/>
      <c r="I62" s="89">
        <v>2</v>
      </c>
      <c r="J62" s="89"/>
      <c r="K62" s="89">
        <v>2</v>
      </c>
      <c r="L62" s="89">
        <v>2</v>
      </c>
      <c r="M62" s="19"/>
      <c r="N62" s="24"/>
      <c r="O62" s="24"/>
      <c r="P62" s="69">
        <f>ROUND((N62+O62)*D62,0)</f>
        <v>0</v>
      </c>
      <c r="Q62" s="129"/>
    </row>
    <row r="63" spans="1:17" ht="24" customHeight="1">
      <c r="A63" s="87">
        <v>7</v>
      </c>
      <c r="B63" s="95" t="s">
        <v>661</v>
      </c>
      <c r="C63" s="88" t="s">
        <v>427</v>
      </c>
      <c r="D63" s="88">
        <v>6</v>
      </c>
      <c r="E63" s="88">
        <f t="shared" si="4"/>
        <v>6</v>
      </c>
      <c r="F63" s="18"/>
      <c r="G63" s="29"/>
      <c r="H63" s="89"/>
      <c r="I63" s="89">
        <v>2</v>
      </c>
      <c r="J63" s="89"/>
      <c r="K63" s="89">
        <v>2</v>
      </c>
      <c r="L63" s="89">
        <v>2</v>
      </c>
      <c r="M63" s="19"/>
      <c r="N63" s="24"/>
      <c r="O63" s="24"/>
      <c r="P63" s="69">
        <f>ROUND((N63+O63)*D63,0)</f>
        <v>0</v>
      </c>
      <c r="Q63" s="96"/>
    </row>
    <row r="64" spans="1:17" ht="24" customHeight="1">
      <c r="A64" s="87">
        <v>8</v>
      </c>
      <c r="B64" s="91" t="s">
        <v>662</v>
      </c>
      <c r="C64" s="84" t="s">
        <v>51</v>
      </c>
      <c r="D64" s="88"/>
      <c r="E64" s="88"/>
      <c r="F64" s="39"/>
      <c r="G64" s="29"/>
      <c r="H64" s="84" t="s">
        <v>663</v>
      </c>
      <c r="I64" s="103"/>
      <c r="J64" s="103"/>
      <c r="K64" s="103"/>
      <c r="L64" s="103"/>
      <c r="M64" s="19"/>
      <c r="N64" s="24"/>
      <c r="O64" s="24"/>
      <c r="P64" s="26"/>
      <c r="Q64" s="93"/>
    </row>
    <row r="65" spans="1:17" ht="24" customHeight="1">
      <c r="A65" s="87">
        <v>9</v>
      </c>
      <c r="B65" s="91" t="s">
        <v>664</v>
      </c>
      <c r="C65" s="84" t="s">
        <v>427</v>
      </c>
      <c r="D65" s="88"/>
      <c r="E65" s="88"/>
      <c r="F65" s="39"/>
      <c r="G65" s="29"/>
      <c r="H65" s="84" t="s">
        <v>665</v>
      </c>
      <c r="I65" s="103"/>
      <c r="J65" s="103"/>
      <c r="K65" s="103"/>
      <c r="L65" s="103"/>
      <c r="M65" s="19"/>
      <c r="N65" s="24"/>
      <c r="O65" s="24"/>
      <c r="P65" s="26"/>
      <c r="Q65" s="93" t="s">
        <v>640</v>
      </c>
    </row>
    <row r="66" spans="1:17" ht="24" customHeight="1">
      <c r="A66" s="87">
        <v>10</v>
      </c>
      <c r="B66" s="91" t="s">
        <v>666</v>
      </c>
      <c r="C66" s="84" t="s">
        <v>427</v>
      </c>
      <c r="D66" s="88">
        <v>36</v>
      </c>
      <c r="E66" s="105">
        <f t="shared" si="4"/>
        <v>36</v>
      </c>
      <c r="F66" s="18"/>
      <c r="G66" s="29"/>
      <c r="H66" s="84" t="s">
        <v>622</v>
      </c>
      <c r="I66" s="104">
        <f>7+7</f>
        <v>14</v>
      </c>
      <c r="J66" s="104"/>
      <c r="K66" s="104">
        <f>4+4</f>
        <v>8</v>
      </c>
      <c r="L66" s="104">
        <f>7+7</f>
        <v>14</v>
      </c>
      <c r="M66" s="44"/>
      <c r="N66" s="44"/>
      <c r="O66" s="24"/>
      <c r="P66" s="69">
        <f t="shared" ref="P66:P71" si="5">ROUND((N66+O66)*D66,0)</f>
        <v>0</v>
      </c>
      <c r="Q66" s="93"/>
    </row>
    <row r="67" spans="1:17" ht="24" customHeight="1">
      <c r="A67" s="87">
        <v>11</v>
      </c>
      <c r="B67" s="91" t="s">
        <v>667</v>
      </c>
      <c r="C67" s="84" t="s">
        <v>427</v>
      </c>
      <c r="D67" s="88">
        <v>6</v>
      </c>
      <c r="E67" s="88">
        <f t="shared" si="4"/>
        <v>6</v>
      </c>
      <c r="F67" s="39"/>
      <c r="G67" s="29"/>
      <c r="H67" s="89"/>
      <c r="I67" s="89">
        <v>2</v>
      </c>
      <c r="J67" s="89"/>
      <c r="K67" s="89">
        <v>2</v>
      </c>
      <c r="L67" s="89">
        <v>2</v>
      </c>
      <c r="M67" s="19"/>
      <c r="N67" s="24"/>
      <c r="O67" s="24"/>
      <c r="P67" s="69">
        <f t="shared" si="5"/>
        <v>0</v>
      </c>
      <c r="Q67" s="93" t="s">
        <v>668</v>
      </c>
    </row>
    <row r="68" spans="1:17" ht="24" customHeight="1">
      <c r="A68" s="87">
        <v>12</v>
      </c>
      <c r="B68" s="91" t="s">
        <v>669</v>
      </c>
      <c r="C68" s="84" t="s">
        <v>427</v>
      </c>
      <c r="D68" s="88">
        <v>418</v>
      </c>
      <c r="E68" s="88">
        <f t="shared" si="4"/>
        <v>0</v>
      </c>
      <c r="F68" s="39"/>
      <c r="G68" s="29"/>
      <c r="H68" s="84" t="s">
        <v>620</v>
      </c>
      <c r="I68" s="103"/>
      <c r="J68" s="103"/>
      <c r="K68" s="103"/>
      <c r="L68" s="103"/>
      <c r="M68" s="19"/>
      <c r="N68" s="24"/>
      <c r="O68" s="24"/>
      <c r="P68" s="69">
        <f t="shared" si="5"/>
        <v>0</v>
      </c>
      <c r="Q68" s="93"/>
    </row>
    <row r="69" spans="1:17" ht="24" customHeight="1">
      <c r="A69" s="87">
        <v>13</v>
      </c>
      <c r="B69" s="91" t="s">
        <v>669</v>
      </c>
      <c r="C69" s="84" t="s">
        <v>427</v>
      </c>
      <c r="D69" s="88">
        <v>963</v>
      </c>
      <c r="E69" s="88">
        <f t="shared" si="4"/>
        <v>0</v>
      </c>
      <c r="F69" s="39"/>
      <c r="G69" s="29"/>
      <c r="H69" s="84" t="s">
        <v>622</v>
      </c>
      <c r="I69" s="104"/>
      <c r="J69" s="103"/>
      <c r="K69" s="104"/>
      <c r="L69" s="104"/>
      <c r="M69" s="44"/>
      <c r="N69" s="44"/>
      <c r="O69" s="24"/>
      <c r="P69" s="69">
        <f t="shared" si="5"/>
        <v>0</v>
      </c>
      <c r="Q69" s="93"/>
    </row>
    <row r="70" spans="1:17" ht="24" customHeight="1">
      <c r="A70" s="87">
        <v>14</v>
      </c>
      <c r="B70" s="91" t="s">
        <v>746</v>
      </c>
      <c r="C70" s="84" t="s">
        <v>427</v>
      </c>
      <c r="D70" s="88">
        <v>197</v>
      </c>
      <c r="E70" s="88">
        <f t="shared" si="4"/>
        <v>197</v>
      </c>
      <c r="F70" s="18"/>
      <c r="G70" s="29"/>
      <c r="H70" s="84" t="s">
        <v>743</v>
      </c>
      <c r="I70" s="103">
        <v>74</v>
      </c>
      <c r="J70" s="103"/>
      <c r="K70" s="103">
        <v>46</v>
      </c>
      <c r="L70" s="103">
        <v>77</v>
      </c>
      <c r="M70" s="44"/>
      <c r="N70" s="44"/>
      <c r="O70" s="24"/>
      <c r="P70" s="69">
        <f t="shared" si="5"/>
        <v>0</v>
      </c>
      <c r="Q70" s="93"/>
    </row>
    <row r="71" spans="1:17" ht="24" customHeight="1">
      <c r="A71" s="87">
        <v>15</v>
      </c>
      <c r="B71" s="91" t="s">
        <v>624</v>
      </c>
      <c r="C71" s="84" t="s">
        <v>35</v>
      </c>
      <c r="D71" s="88">
        <v>1</v>
      </c>
      <c r="E71" s="88">
        <f t="shared" si="4"/>
        <v>0</v>
      </c>
      <c r="F71" s="18"/>
      <c r="G71" s="29"/>
      <c r="H71" s="89"/>
      <c r="I71" s="89"/>
      <c r="J71" s="89"/>
      <c r="K71" s="89"/>
      <c r="L71" s="89"/>
      <c r="M71" s="19"/>
      <c r="N71" s="24"/>
      <c r="O71" s="24"/>
      <c r="P71" s="69">
        <f t="shared" si="5"/>
        <v>0</v>
      </c>
      <c r="Q71" s="93"/>
    </row>
    <row r="72" spans="1:17" ht="24" customHeight="1">
      <c r="A72" s="87" t="s">
        <v>96</v>
      </c>
      <c r="B72" s="91" t="s">
        <v>670</v>
      </c>
      <c r="C72" s="84"/>
      <c r="D72" s="88"/>
      <c r="E72" s="88"/>
      <c r="F72" s="18"/>
      <c r="G72" s="29"/>
      <c r="H72" s="84"/>
      <c r="I72" s="103"/>
      <c r="J72" s="103"/>
      <c r="K72" s="103"/>
      <c r="L72" s="103"/>
      <c r="M72" s="19"/>
      <c r="N72" s="24"/>
      <c r="O72" s="24"/>
      <c r="P72" s="26"/>
      <c r="Q72" s="93"/>
    </row>
    <row r="73" spans="1:17" ht="24" customHeight="1">
      <c r="A73" s="87">
        <v>1</v>
      </c>
      <c r="B73" s="91" t="s">
        <v>671</v>
      </c>
      <c r="C73" s="84"/>
      <c r="D73" s="88"/>
      <c r="E73" s="88"/>
      <c r="F73" s="18"/>
      <c r="G73" s="29"/>
      <c r="H73" s="84"/>
      <c r="I73" s="103"/>
      <c r="J73" s="103"/>
      <c r="K73" s="103"/>
      <c r="L73" s="103"/>
      <c r="M73" s="19"/>
      <c r="N73" s="24"/>
      <c r="O73" s="24"/>
      <c r="P73" s="26"/>
      <c r="Q73" s="93"/>
    </row>
    <row r="74" spans="1:17" ht="24" customHeight="1">
      <c r="A74" s="87">
        <v>1.1000000000000001</v>
      </c>
      <c r="B74" s="95" t="s">
        <v>672</v>
      </c>
      <c r="C74" s="84" t="s">
        <v>45</v>
      </c>
      <c r="D74" s="88">
        <v>45</v>
      </c>
      <c r="E74" s="88">
        <f>I74+J74+K74+L74</f>
        <v>0</v>
      </c>
      <c r="F74" s="18"/>
      <c r="G74" s="29"/>
      <c r="H74" s="89"/>
      <c r="I74" s="89"/>
      <c r="J74" s="89"/>
      <c r="K74" s="89"/>
      <c r="L74" s="89"/>
      <c r="M74" s="19"/>
      <c r="N74" s="24"/>
      <c r="O74" s="24"/>
      <c r="P74" s="69">
        <f>ROUND((N74+O74)*D74,0)</f>
        <v>0</v>
      </c>
      <c r="Q74" s="84" t="s">
        <v>673</v>
      </c>
    </row>
    <row r="75" spans="1:17" ht="24" customHeight="1">
      <c r="A75" s="87">
        <v>1.2</v>
      </c>
      <c r="B75" s="95" t="s">
        <v>672</v>
      </c>
      <c r="C75" s="88" t="s">
        <v>45</v>
      </c>
      <c r="D75" s="88"/>
      <c r="E75" s="88"/>
      <c r="F75" s="18"/>
      <c r="G75" s="29"/>
      <c r="H75" s="84" t="s">
        <v>674</v>
      </c>
      <c r="I75" s="103"/>
      <c r="J75" s="103"/>
      <c r="K75" s="103"/>
      <c r="L75" s="103"/>
      <c r="M75" s="19"/>
      <c r="N75" s="24"/>
      <c r="O75" s="24"/>
      <c r="P75" s="26"/>
      <c r="Q75" s="84" t="s">
        <v>675</v>
      </c>
    </row>
    <row r="76" spans="1:17" ht="24" customHeight="1">
      <c r="A76" s="87">
        <v>1.3</v>
      </c>
      <c r="B76" s="95" t="s">
        <v>676</v>
      </c>
      <c r="C76" s="88" t="s">
        <v>45</v>
      </c>
      <c r="D76" s="88"/>
      <c r="E76" s="88"/>
      <c r="F76" s="39"/>
      <c r="G76" s="29"/>
      <c r="H76" s="84" t="s">
        <v>677</v>
      </c>
      <c r="I76" s="103"/>
      <c r="J76" s="103"/>
      <c r="K76" s="103"/>
      <c r="L76" s="103"/>
      <c r="M76" s="19"/>
      <c r="N76" s="24"/>
      <c r="O76" s="24"/>
      <c r="P76" s="26"/>
      <c r="Q76" s="84" t="s">
        <v>678</v>
      </c>
    </row>
    <row r="77" spans="1:17" ht="24" customHeight="1">
      <c r="A77" s="87">
        <v>2</v>
      </c>
      <c r="B77" s="95" t="s">
        <v>679</v>
      </c>
      <c r="C77" s="84" t="s">
        <v>639</v>
      </c>
      <c r="D77" s="88"/>
      <c r="E77" s="88"/>
      <c r="F77" s="18"/>
      <c r="G77" s="97"/>
      <c r="H77" s="84" t="s">
        <v>639</v>
      </c>
      <c r="I77" s="103"/>
      <c r="J77" s="103"/>
      <c r="K77" s="103"/>
      <c r="L77" s="103"/>
      <c r="M77" s="19"/>
      <c r="N77" s="24"/>
      <c r="O77" s="24"/>
      <c r="P77" s="26"/>
      <c r="Q77" s="93"/>
    </row>
    <row r="78" spans="1:17" ht="24" customHeight="1">
      <c r="A78" s="87">
        <v>2.1</v>
      </c>
      <c r="B78" s="95" t="s">
        <v>680</v>
      </c>
      <c r="C78" s="84" t="s">
        <v>413</v>
      </c>
      <c r="D78" s="88">
        <v>4309</v>
      </c>
      <c r="E78" s="88">
        <f t="shared" ref="E78:E82" si="6">I78+J78+K78+L78</f>
        <v>0</v>
      </c>
      <c r="F78" s="18"/>
      <c r="G78" s="29"/>
      <c r="H78" s="89"/>
      <c r="I78" s="104"/>
      <c r="J78" s="89"/>
      <c r="K78" s="104"/>
      <c r="L78" s="104"/>
      <c r="M78" s="19"/>
      <c r="N78" s="24"/>
      <c r="O78" s="24"/>
      <c r="P78" s="69">
        <f>ROUND((N78+O78)*D78,0)</f>
        <v>0</v>
      </c>
      <c r="Q78" s="93" t="s">
        <v>681</v>
      </c>
    </row>
    <row r="79" spans="1:17" ht="24" customHeight="1">
      <c r="A79" s="87">
        <v>2.2000000000000002</v>
      </c>
      <c r="B79" s="98" t="s">
        <v>682</v>
      </c>
      <c r="C79" s="84" t="s">
        <v>427</v>
      </c>
      <c r="D79" s="88"/>
      <c r="E79" s="88"/>
      <c r="F79" s="18"/>
      <c r="G79" s="29"/>
      <c r="H79" s="84"/>
      <c r="I79" s="103"/>
      <c r="J79" s="103"/>
      <c r="K79" s="103"/>
      <c r="L79" s="103"/>
      <c r="M79" s="19"/>
      <c r="N79" s="24"/>
      <c r="O79" s="24"/>
      <c r="P79" s="69">
        <f>ROUND((N79+O79)*D79,0)</f>
        <v>0</v>
      </c>
      <c r="Q79" s="93"/>
    </row>
    <row r="80" spans="1:17" ht="24" customHeight="1">
      <c r="A80" s="87">
        <v>2.2999999999999998</v>
      </c>
      <c r="B80" s="98" t="s">
        <v>683</v>
      </c>
      <c r="C80" s="84" t="s">
        <v>413</v>
      </c>
      <c r="D80" s="88"/>
      <c r="E80" s="88"/>
      <c r="F80" s="18"/>
      <c r="G80" s="97"/>
      <c r="H80" s="84" t="s">
        <v>663</v>
      </c>
      <c r="I80" s="103"/>
      <c r="J80" s="103"/>
      <c r="K80" s="103"/>
      <c r="L80" s="103"/>
      <c r="M80" s="19"/>
      <c r="N80" s="24"/>
      <c r="O80" s="24"/>
      <c r="P80" s="26"/>
      <c r="Q80" s="93"/>
    </row>
    <row r="81" spans="1:17" ht="24" customHeight="1">
      <c r="A81" s="87">
        <v>2.4</v>
      </c>
      <c r="B81" s="91" t="s">
        <v>684</v>
      </c>
      <c r="C81" s="84" t="s">
        <v>45</v>
      </c>
      <c r="D81" s="88">
        <v>240</v>
      </c>
      <c r="E81" s="88">
        <f t="shared" si="6"/>
        <v>0</v>
      </c>
      <c r="F81" s="18"/>
      <c r="G81" s="29"/>
      <c r="H81" s="84" t="s">
        <v>47</v>
      </c>
      <c r="I81" s="103"/>
      <c r="J81" s="103"/>
      <c r="K81" s="103"/>
      <c r="L81" s="103"/>
      <c r="M81" s="19"/>
      <c r="N81" s="24"/>
      <c r="O81" s="24"/>
      <c r="P81" s="69">
        <f>ROUND((N81+O81)*D81,0)</f>
        <v>0</v>
      </c>
      <c r="Q81" s="93" t="s">
        <v>685</v>
      </c>
    </row>
    <row r="82" spans="1:17" ht="24" customHeight="1">
      <c r="A82" s="87">
        <v>3</v>
      </c>
      <c r="B82" s="91" t="s">
        <v>686</v>
      </c>
      <c r="C82" s="84" t="s">
        <v>89</v>
      </c>
      <c r="D82" s="88">
        <v>900</v>
      </c>
      <c r="E82" s="88">
        <f t="shared" si="6"/>
        <v>0</v>
      </c>
      <c r="F82" s="18"/>
      <c r="G82" s="97"/>
      <c r="H82" s="84" t="s">
        <v>687</v>
      </c>
      <c r="I82" s="103"/>
      <c r="J82" s="103"/>
      <c r="K82" s="103"/>
      <c r="L82" s="103"/>
      <c r="M82" s="19"/>
      <c r="N82" s="24"/>
      <c r="O82" s="24"/>
      <c r="P82" s="69">
        <f>ROUND((N82+O82)*D82,0)</f>
        <v>0</v>
      </c>
      <c r="Q82" s="93" t="s">
        <v>685</v>
      </c>
    </row>
    <row r="83" spans="1:17" ht="24" customHeight="1">
      <c r="A83" s="87">
        <v>4</v>
      </c>
      <c r="B83" s="91" t="s">
        <v>688</v>
      </c>
      <c r="C83" s="84"/>
      <c r="D83" s="88"/>
      <c r="E83" s="88"/>
      <c r="F83" s="18"/>
      <c r="G83" s="94"/>
      <c r="H83" s="84"/>
      <c r="I83" s="103"/>
      <c r="J83" s="103"/>
      <c r="K83" s="103"/>
      <c r="L83" s="103"/>
      <c r="M83" s="19"/>
      <c r="N83" s="24"/>
      <c r="O83" s="24"/>
      <c r="P83" s="26"/>
      <c r="Q83" s="93"/>
    </row>
    <row r="84" spans="1:17" ht="24" customHeight="1">
      <c r="A84" s="87">
        <v>4.0999999999999996</v>
      </c>
      <c r="B84" s="91" t="s">
        <v>689</v>
      </c>
      <c r="C84" s="84" t="s">
        <v>690</v>
      </c>
      <c r="D84" s="88">
        <v>5</v>
      </c>
      <c r="E84" s="88">
        <f t="shared" ref="E84:E91" si="7">I84+J84+K84+L84</f>
        <v>5</v>
      </c>
      <c r="F84" s="18"/>
      <c r="G84" s="29"/>
      <c r="H84" s="84" t="s">
        <v>691</v>
      </c>
      <c r="I84" s="103">
        <v>2</v>
      </c>
      <c r="J84" s="103"/>
      <c r="K84" s="103">
        <v>1</v>
      </c>
      <c r="L84" s="103">
        <v>2</v>
      </c>
      <c r="M84" s="19"/>
      <c r="N84" s="24"/>
      <c r="O84" s="24"/>
      <c r="P84" s="69">
        <f>ROUND((N84+O84)*D84,0)</f>
        <v>0</v>
      </c>
      <c r="Q84" s="93"/>
    </row>
    <row r="85" spans="1:17" ht="24" customHeight="1">
      <c r="A85" s="87">
        <v>4.2</v>
      </c>
      <c r="B85" s="91" t="s">
        <v>692</v>
      </c>
      <c r="C85" s="84" t="s">
        <v>690</v>
      </c>
      <c r="D85" s="88">
        <v>22</v>
      </c>
      <c r="E85" s="88">
        <f t="shared" si="7"/>
        <v>24</v>
      </c>
      <c r="F85" s="18"/>
      <c r="G85" s="29"/>
      <c r="H85" s="84" t="s">
        <v>693</v>
      </c>
      <c r="I85" s="103">
        <v>10</v>
      </c>
      <c r="J85" s="103"/>
      <c r="K85" s="103">
        <v>6</v>
      </c>
      <c r="L85" s="103">
        <v>8</v>
      </c>
      <c r="M85" s="19"/>
      <c r="N85" s="24"/>
      <c r="O85" s="24"/>
      <c r="P85" s="69">
        <f>ROUND((N85+O85)*D85,0)</f>
        <v>0</v>
      </c>
      <c r="Q85" s="93" t="s">
        <v>694</v>
      </c>
    </row>
    <row r="86" spans="1:17" ht="24" customHeight="1">
      <c r="A86" s="87">
        <v>4.3</v>
      </c>
      <c r="B86" s="91" t="s">
        <v>695</v>
      </c>
      <c r="C86" s="84" t="s">
        <v>690</v>
      </c>
      <c r="D86" s="88"/>
      <c r="E86" s="88"/>
      <c r="F86" s="18"/>
      <c r="G86" s="29"/>
      <c r="H86" s="84"/>
      <c r="I86" s="103"/>
      <c r="J86" s="103"/>
      <c r="K86" s="103"/>
      <c r="L86" s="103"/>
      <c r="M86" s="19"/>
      <c r="N86" s="24"/>
      <c r="O86" s="24"/>
      <c r="P86" s="26"/>
      <c r="Q86" s="93"/>
    </row>
    <row r="87" spans="1:17" ht="24" customHeight="1">
      <c r="A87" s="87">
        <v>5</v>
      </c>
      <c r="B87" s="95" t="s">
        <v>696</v>
      </c>
      <c r="C87" s="88" t="s">
        <v>427</v>
      </c>
      <c r="D87" s="88"/>
      <c r="E87" s="88"/>
      <c r="F87" s="18"/>
      <c r="G87" s="29"/>
      <c r="H87" s="84" t="s">
        <v>697</v>
      </c>
      <c r="I87" s="103"/>
      <c r="J87" s="103"/>
      <c r="K87" s="103"/>
      <c r="L87" s="103"/>
      <c r="M87" s="19"/>
      <c r="N87" s="24"/>
      <c r="O87" s="24"/>
      <c r="P87" s="26"/>
      <c r="Q87" s="83"/>
    </row>
    <row r="88" spans="1:17" ht="24" customHeight="1">
      <c r="A88" s="87">
        <v>6</v>
      </c>
      <c r="B88" s="95" t="s">
        <v>698</v>
      </c>
      <c r="C88" s="88" t="s">
        <v>430</v>
      </c>
      <c r="D88" s="88"/>
      <c r="E88" s="88"/>
      <c r="F88" s="18"/>
      <c r="G88" s="29"/>
      <c r="H88" s="84"/>
      <c r="I88" s="103"/>
      <c r="J88" s="103"/>
      <c r="K88" s="103"/>
      <c r="L88" s="103"/>
      <c r="M88" s="19"/>
      <c r="N88" s="24"/>
      <c r="O88" s="24"/>
      <c r="P88" s="26"/>
      <c r="Q88" s="86" t="s">
        <v>699</v>
      </c>
    </row>
    <row r="89" spans="1:17" ht="24" customHeight="1">
      <c r="A89" s="87">
        <v>7</v>
      </c>
      <c r="B89" s="95" t="s">
        <v>700</v>
      </c>
      <c r="C89" s="88" t="s">
        <v>427</v>
      </c>
      <c r="D89" s="88">
        <v>197</v>
      </c>
      <c r="E89" s="88">
        <f t="shared" si="7"/>
        <v>197</v>
      </c>
      <c r="F89" s="18"/>
      <c r="G89" s="29"/>
      <c r="H89" s="89"/>
      <c r="I89" s="89">
        <v>74</v>
      </c>
      <c r="J89" s="89"/>
      <c r="K89" s="89">
        <v>46</v>
      </c>
      <c r="L89" s="89">
        <v>77</v>
      </c>
      <c r="M89" s="19"/>
      <c r="N89" s="24"/>
      <c r="O89" s="24"/>
      <c r="P89" s="69">
        <f>ROUND((N89+O89)*D89,0)</f>
        <v>0</v>
      </c>
      <c r="Q89" s="86"/>
    </row>
    <row r="90" spans="1:17" ht="24" customHeight="1">
      <c r="A90" s="87">
        <v>8</v>
      </c>
      <c r="B90" s="95" t="s">
        <v>701</v>
      </c>
      <c r="C90" s="88" t="s">
        <v>427</v>
      </c>
      <c r="D90" s="88">
        <v>3</v>
      </c>
      <c r="E90" s="88">
        <f t="shared" si="7"/>
        <v>3</v>
      </c>
      <c r="F90" s="18"/>
      <c r="G90" s="29"/>
      <c r="H90" s="89"/>
      <c r="I90" s="89">
        <v>1</v>
      </c>
      <c r="J90" s="89"/>
      <c r="K90" s="89">
        <v>1</v>
      </c>
      <c r="L90" s="89">
        <v>1</v>
      </c>
      <c r="M90" s="19"/>
      <c r="N90" s="24"/>
      <c r="O90" s="24"/>
      <c r="P90" s="69">
        <f>ROUND((N90+O90)*D90,0)</f>
        <v>0</v>
      </c>
      <c r="Q90" s="86"/>
    </row>
    <row r="91" spans="1:17" ht="24" customHeight="1">
      <c r="A91" s="87">
        <v>9</v>
      </c>
      <c r="B91" s="91" t="s">
        <v>624</v>
      </c>
      <c r="C91" s="84" t="s">
        <v>35</v>
      </c>
      <c r="D91" s="88">
        <v>1</v>
      </c>
      <c r="E91" s="88">
        <f t="shared" si="7"/>
        <v>0</v>
      </c>
      <c r="F91" s="18"/>
      <c r="G91" s="29"/>
      <c r="H91" s="89"/>
      <c r="I91" s="89"/>
      <c r="J91" s="89"/>
      <c r="K91" s="89"/>
      <c r="L91" s="89"/>
      <c r="M91" s="19"/>
      <c r="N91" s="24"/>
      <c r="O91" s="24"/>
      <c r="P91" s="69">
        <f>ROUND((N91+O91)*D91,0)</f>
        <v>0</v>
      </c>
      <c r="Q91" s="93"/>
    </row>
    <row r="92" spans="1:17" ht="24" customHeight="1">
      <c r="A92" s="81">
        <v>404</v>
      </c>
      <c r="B92" s="82" t="s">
        <v>702</v>
      </c>
      <c r="C92" s="83"/>
      <c r="D92" s="88"/>
      <c r="E92" s="88"/>
      <c r="F92" s="18"/>
      <c r="G92" s="29"/>
      <c r="H92" s="84"/>
      <c r="I92" s="103"/>
      <c r="J92" s="103"/>
      <c r="K92" s="103"/>
      <c r="L92" s="103"/>
      <c r="M92" s="19"/>
      <c r="N92" s="24"/>
      <c r="O92" s="24"/>
      <c r="P92" s="26"/>
      <c r="Q92" s="83"/>
    </row>
    <row r="93" spans="1:17" ht="24" customHeight="1">
      <c r="A93" s="87">
        <v>1</v>
      </c>
      <c r="B93" s="86" t="s">
        <v>703</v>
      </c>
      <c r="C93" s="84" t="s">
        <v>51</v>
      </c>
      <c r="D93" s="88">
        <v>8</v>
      </c>
      <c r="E93" s="88">
        <f>I93+J93+K93+L93</f>
        <v>8</v>
      </c>
      <c r="F93" s="18"/>
      <c r="G93" s="29"/>
      <c r="H93" s="89"/>
      <c r="I93" s="89"/>
      <c r="J93" s="89">
        <v>8</v>
      </c>
      <c r="K93" s="89"/>
      <c r="L93" s="89"/>
      <c r="M93" s="19"/>
      <c r="N93" s="24"/>
      <c r="O93" s="24"/>
      <c r="P93" s="69">
        <f>ROUND((N93+O93)*D93,0)</f>
        <v>0</v>
      </c>
      <c r="Q93" s="84"/>
    </row>
    <row r="94" spans="1:17" ht="24" customHeight="1">
      <c r="A94" s="87">
        <v>2</v>
      </c>
      <c r="B94" s="95" t="s">
        <v>704</v>
      </c>
      <c r="C94" s="88" t="s">
        <v>51</v>
      </c>
      <c r="D94" s="88"/>
      <c r="E94" s="88"/>
      <c r="F94" s="18"/>
      <c r="G94" s="29"/>
      <c r="H94" s="84"/>
      <c r="I94" s="103"/>
      <c r="J94" s="103"/>
      <c r="K94" s="103"/>
      <c r="L94" s="103"/>
      <c r="M94" s="44"/>
      <c r="N94" s="44"/>
      <c r="O94" s="24"/>
      <c r="P94" s="69"/>
      <c r="Q94" s="86" t="s">
        <v>705</v>
      </c>
    </row>
    <row r="95" spans="1:17" ht="40.950000000000003" customHeight="1">
      <c r="A95" s="87">
        <v>3</v>
      </c>
      <c r="B95" s="91" t="s">
        <v>706</v>
      </c>
      <c r="C95" s="84" t="s">
        <v>51</v>
      </c>
      <c r="D95" s="88">
        <v>197</v>
      </c>
      <c r="E95" s="88">
        <f>I95+J95+K95+L95</f>
        <v>197</v>
      </c>
      <c r="F95" s="18"/>
      <c r="G95" s="29"/>
      <c r="H95" s="84" t="s">
        <v>707</v>
      </c>
      <c r="I95" s="103">
        <f>37+37</f>
        <v>74</v>
      </c>
      <c r="K95" s="103">
        <f>23+23</f>
        <v>46</v>
      </c>
      <c r="L95" s="103">
        <f>39+38</f>
        <v>77</v>
      </c>
      <c r="M95" s="19"/>
      <c r="N95" s="24"/>
      <c r="O95" s="24"/>
      <c r="P95" s="69">
        <f>ROUND((N95+O95)*D95,0)</f>
        <v>0</v>
      </c>
      <c r="Q95" s="93"/>
    </row>
    <row r="96" spans="1:17" ht="24" customHeight="1">
      <c r="A96" s="87">
        <v>4</v>
      </c>
      <c r="B96" s="95" t="s">
        <v>708</v>
      </c>
      <c r="C96" s="88" t="s">
        <v>51</v>
      </c>
      <c r="D96" s="88">
        <v>12</v>
      </c>
      <c r="E96" s="88">
        <f>I96+J96+K96+L96</f>
        <v>12</v>
      </c>
      <c r="F96" s="18"/>
      <c r="G96" s="29"/>
      <c r="H96" s="84" t="s">
        <v>709</v>
      </c>
      <c r="I96" s="103">
        <v>4</v>
      </c>
      <c r="J96" s="103"/>
      <c r="K96" s="103">
        <v>4</v>
      </c>
      <c r="L96" s="103">
        <v>4</v>
      </c>
      <c r="M96" s="19"/>
      <c r="N96" s="24"/>
      <c r="O96" s="24"/>
      <c r="P96" s="69">
        <f>ROUND((N96+O96)*D96,0)</f>
        <v>0</v>
      </c>
      <c r="Q96" s="93"/>
    </row>
    <row r="97" spans="1:17" ht="24" customHeight="1">
      <c r="A97" s="87">
        <v>5</v>
      </c>
      <c r="B97" s="95" t="s">
        <v>710</v>
      </c>
      <c r="C97" s="88" t="s">
        <v>427</v>
      </c>
      <c r="D97" s="88"/>
      <c r="E97" s="88"/>
      <c r="F97" s="18"/>
      <c r="G97" s="29"/>
      <c r="H97" s="84" t="s">
        <v>711</v>
      </c>
      <c r="I97" s="103"/>
      <c r="J97" s="103"/>
      <c r="K97" s="103"/>
      <c r="L97" s="103"/>
      <c r="M97" s="19"/>
      <c r="N97" s="24"/>
      <c r="O97" s="24"/>
      <c r="P97" s="26"/>
      <c r="Q97" s="93"/>
    </row>
    <row r="98" spans="1:17" ht="24" customHeight="1">
      <c r="A98" s="87">
        <v>6</v>
      </c>
      <c r="B98" s="95" t="s">
        <v>712</v>
      </c>
      <c r="C98" s="88" t="s">
        <v>713</v>
      </c>
      <c r="D98" s="88"/>
      <c r="E98" s="88"/>
      <c r="F98" s="18"/>
      <c r="G98" s="29"/>
      <c r="H98" s="84" t="s">
        <v>714</v>
      </c>
      <c r="I98" s="103"/>
      <c r="J98" s="103"/>
      <c r="K98" s="103"/>
      <c r="L98" s="103"/>
      <c r="M98" s="19"/>
      <c r="N98" s="24"/>
      <c r="O98" s="24"/>
      <c r="P98" s="26"/>
      <c r="Q98" s="93"/>
    </row>
    <row r="99" spans="1:17" ht="24" customHeight="1">
      <c r="A99" s="87">
        <v>7</v>
      </c>
      <c r="B99" s="95" t="s">
        <v>715</v>
      </c>
      <c r="C99" s="88" t="s">
        <v>35</v>
      </c>
      <c r="D99" s="88">
        <v>1</v>
      </c>
      <c r="E99" s="88">
        <f>I99+J99+K99+L99</f>
        <v>0</v>
      </c>
      <c r="F99" s="18"/>
      <c r="G99" s="29"/>
      <c r="H99" s="89"/>
      <c r="I99" s="89"/>
      <c r="J99" s="89"/>
      <c r="K99" s="89"/>
      <c r="L99" s="89"/>
      <c r="M99" s="19"/>
      <c r="N99" s="24"/>
      <c r="O99" s="24"/>
      <c r="P99" s="69">
        <f>ROUND((N99+O99)*D99,0)</f>
        <v>0</v>
      </c>
      <c r="Q99" s="93"/>
    </row>
    <row r="100" spans="1:17" ht="24" customHeight="1">
      <c r="A100" s="117" t="s">
        <v>716</v>
      </c>
      <c r="B100" s="117"/>
      <c r="C100" s="117"/>
      <c r="D100" s="117"/>
      <c r="E100" s="117"/>
      <c r="F100" s="117"/>
      <c r="G100" s="117"/>
      <c r="H100" s="117"/>
      <c r="I100" s="117"/>
      <c r="J100" s="117"/>
      <c r="K100" s="117"/>
      <c r="L100" s="117"/>
      <c r="M100" s="118"/>
      <c r="N100" s="119"/>
      <c r="O100" s="57"/>
      <c r="P100" s="26">
        <f>SUM(P6:P99)</f>
        <v>0</v>
      </c>
      <c r="Q100" s="22"/>
    </row>
  </sheetData>
  <mergeCells count="9">
    <mergeCell ref="A100:N100"/>
    <mergeCell ref="A1:Q1"/>
    <mergeCell ref="A2:Q2"/>
    <mergeCell ref="A3:N3"/>
    <mergeCell ref="P3:Q3"/>
    <mergeCell ref="Q29:Q35"/>
    <mergeCell ref="Q36:Q38"/>
    <mergeCell ref="Q41:Q48"/>
    <mergeCell ref="Q49:Q62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200</vt:lpstr>
      <vt:lpstr>300</vt:lpstr>
      <vt:lpstr>400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2020-05-08T08:39:01Z</dcterms:modified>
</cp:coreProperties>
</file>